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B69\share\中体連\補助金\説明会\全道\冬季\R07\地域クラブ活動\"/>
    </mc:Choice>
  </mc:AlternateContent>
  <xr:revisionPtr revIDLastSave="0" documentId="13_ncr:1_{7BC70422-DED6-4EFA-92BE-A34CE68616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精算書" sheetId="1" r:id="rId1"/>
    <sheet name="見本 " sheetId="4" r:id="rId2"/>
    <sheet name="Sheet3" sheetId="3" r:id="rId3"/>
  </sheets>
  <definedNames>
    <definedName name="_xlnm.Print_Area" localSheetId="1">'見本 '!$A$1:$K$65</definedName>
    <definedName name="_xlnm.Print_Area" localSheetId="0">精算書!$A$1:$K$65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8" i="1" l="1"/>
  <c r="AN8" i="1" s="1"/>
  <c r="AK8" i="1"/>
  <c r="AM7" i="1"/>
  <c r="AN7" i="1" s="1"/>
  <c r="AK7" i="1"/>
  <c r="AM6" i="1"/>
  <c r="AN6" i="1" s="1"/>
  <c r="AK6" i="1"/>
  <c r="AM5" i="1"/>
  <c r="AN5" i="1" s="1"/>
  <c r="AK5" i="1"/>
  <c r="AM4" i="1"/>
  <c r="AN4" i="1" s="1"/>
  <c r="AK4" i="1"/>
  <c r="AM3" i="1"/>
  <c r="AN3" i="1" s="1"/>
  <c r="AK3" i="1"/>
  <c r="C17" i="1" l="1"/>
  <c r="J51" i="4" l="1"/>
  <c r="J48" i="4"/>
  <c r="J47" i="4"/>
  <c r="J46" i="4"/>
  <c r="J45" i="4"/>
  <c r="J44" i="4"/>
  <c r="J43" i="4"/>
  <c r="J42" i="4"/>
  <c r="J41" i="4"/>
  <c r="J40" i="4"/>
  <c r="J39" i="4"/>
  <c r="J37" i="4"/>
  <c r="J32" i="4"/>
  <c r="J31" i="4"/>
  <c r="J30" i="4"/>
  <c r="J29" i="4"/>
  <c r="J28" i="4"/>
  <c r="J27" i="4"/>
  <c r="J26" i="4"/>
  <c r="J24" i="4"/>
  <c r="C19" i="4"/>
  <c r="C17" i="4"/>
  <c r="J39" i="1"/>
  <c r="J37" i="1"/>
  <c r="J43" i="1"/>
  <c r="J44" i="1"/>
  <c r="J45" i="1"/>
  <c r="J46" i="1"/>
  <c r="J47" i="1"/>
  <c r="J48" i="1"/>
  <c r="J26" i="1"/>
  <c r="J29" i="1"/>
  <c r="J30" i="1"/>
  <c r="J31" i="1"/>
  <c r="J32" i="1"/>
  <c r="C19" i="1"/>
  <c r="J49" i="4" l="1"/>
  <c r="J33" i="4"/>
  <c r="J34" i="4"/>
  <c r="J54" i="4" s="1"/>
  <c r="B58" i="4" s="1"/>
  <c r="J24" i="1"/>
  <c r="J51" i="1" l="1"/>
  <c r="J40" i="1"/>
  <c r="J41" i="1"/>
  <c r="J42" i="1"/>
  <c r="J27" i="1"/>
  <c r="J28" i="1"/>
  <c r="J33" i="1" l="1"/>
  <c r="J34" i="1" s="1"/>
  <c r="J49" i="1"/>
  <c r="J54" i="1" s="1"/>
  <c r="B58" i="1" s="1"/>
</calcChain>
</file>

<file path=xl/sharedStrings.xml><?xml version="1.0" encoding="utf-8"?>
<sst xmlns="http://schemas.openxmlformats.org/spreadsheetml/2006/main" count="373" uniqueCount="89">
  <si>
    <t>札幌市中学校体育連盟</t>
    <rPh sb="0" eb="3">
      <t>サッポロシ</t>
    </rPh>
    <rPh sb="3" eb="6">
      <t>チュウガッコウ</t>
    </rPh>
    <rPh sb="6" eb="8">
      <t>タイイク</t>
    </rPh>
    <rPh sb="8" eb="10">
      <t>レンメイ</t>
    </rPh>
    <phoneticPr fontId="1"/>
  </si>
  <si>
    <t>様</t>
    <rPh sb="0" eb="1">
      <t>サマ</t>
    </rPh>
    <phoneticPr fontId="1"/>
  </si>
  <si>
    <t>標記の件につきまして、下記のとおり精算し報告いたします。</t>
    <rPh sb="0" eb="2">
      <t>ヒョウキ</t>
    </rPh>
    <rPh sb="3" eb="4">
      <t>ケン</t>
    </rPh>
    <rPh sb="11" eb="13">
      <t>カキ</t>
    </rPh>
    <rPh sb="17" eb="19">
      <t>セイサン</t>
    </rPh>
    <rPh sb="20" eb="22">
      <t>ホウコク</t>
    </rPh>
    <phoneticPr fontId="1"/>
  </si>
  <si>
    <t>開催地</t>
    <rPh sb="0" eb="3">
      <t>カイサイチ</t>
    </rPh>
    <phoneticPr fontId="1"/>
  </si>
  <si>
    <t>【交通費】</t>
    <rPh sb="1" eb="4">
      <t>コウツウヒ</t>
    </rPh>
    <phoneticPr fontId="1"/>
  </si>
  <si>
    <t>種　目</t>
    <rPh sb="0" eb="1">
      <t>タネ</t>
    </rPh>
    <rPh sb="2" eb="3">
      <t>メ</t>
    </rPh>
    <phoneticPr fontId="1"/>
  </si>
  <si>
    <t>旅　費</t>
    <rPh sb="0" eb="1">
      <t>タビ</t>
    </rPh>
    <rPh sb="2" eb="3">
      <t>ヒ</t>
    </rPh>
    <phoneticPr fontId="1"/>
  </si>
  <si>
    <t>様式Ｂ</t>
    <rPh sb="0" eb="2">
      <t>ヨウシキ</t>
    </rPh>
    <phoneticPr fontId="1"/>
  </si>
  <si>
    <t>会　期</t>
    <rPh sb="0" eb="1">
      <t>カイ</t>
    </rPh>
    <rPh sb="2" eb="3">
      <t>キ</t>
    </rPh>
    <phoneticPr fontId="1"/>
  </si>
  <si>
    <t>北 海 道 中 学 校 体 育 大 会</t>
    <rPh sb="0" eb="1">
      <t>キタ</t>
    </rPh>
    <rPh sb="2" eb="3">
      <t>ウミ</t>
    </rPh>
    <rPh sb="4" eb="5">
      <t>ミチ</t>
    </rPh>
    <rPh sb="6" eb="7">
      <t>ナカ</t>
    </rPh>
    <rPh sb="8" eb="9">
      <t>ガク</t>
    </rPh>
    <rPh sb="10" eb="11">
      <t>コウ</t>
    </rPh>
    <rPh sb="12" eb="13">
      <t>カラダ</t>
    </rPh>
    <rPh sb="14" eb="15">
      <t>イク</t>
    </rPh>
    <rPh sb="16" eb="17">
      <t>ダイ</t>
    </rPh>
    <rPh sb="18" eb="19">
      <t>カイ</t>
    </rPh>
    <phoneticPr fontId="1"/>
  </si>
  <si>
    <t>参 加 旅 費 精 算 書</t>
    <rPh sb="0" eb="1">
      <t>サン</t>
    </rPh>
    <rPh sb="2" eb="3">
      <t>カ</t>
    </rPh>
    <rPh sb="4" eb="5">
      <t>タビ</t>
    </rPh>
    <rPh sb="6" eb="7">
      <t>ヒ</t>
    </rPh>
    <rPh sb="8" eb="9">
      <t>セイ</t>
    </rPh>
    <rPh sb="10" eb="11">
      <t>ザン</t>
    </rPh>
    <rPh sb="12" eb="13">
      <t>ショ</t>
    </rPh>
    <phoneticPr fontId="1"/>
  </si>
  <si>
    <t>（</t>
    <phoneticPr fontId="1"/>
  </si>
  <si>
    <t>１人分</t>
    <rPh sb="0" eb="2">
      <t>ヒトリ</t>
    </rPh>
    <rPh sb="2" eb="3">
      <t>ブン</t>
    </rPh>
    <phoneticPr fontId="1"/>
  </si>
  <si>
    <t>円）×（</t>
    <rPh sb="0" eb="1">
      <t>エン</t>
    </rPh>
    <phoneticPr fontId="1"/>
  </si>
  <si>
    <t>人）＝（</t>
    <rPh sb="0" eb="1">
      <t>ニン</t>
    </rPh>
    <phoneticPr fontId="1"/>
  </si>
  <si>
    <t>円）</t>
    <rPh sb="0" eb="1">
      <t>エン</t>
    </rPh>
    <phoneticPr fontId="1"/>
  </si>
  <si>
    <t>（　</t>
    <phoneticPr fontId="1"/>
  </si>
  <si>
    <t>円）（ア）</t>
    <rPh sb="0" eb="1">
      <t>エン</t>
    </rPh>
    <phoneticPr fontId="1"/>
  </si>
  <si>
    <t>泊）×（</t>
    <rPh sb="0" eb="1">
      <t>ハク</t>
    </rPh>
    <phoneticPr fontId="1"/>
  </si>
  <si>
    <t>円）（イ）</t>
    <rPh sb="0" eb="1">
      <t>エン</t>
    </rPh>
    <phoneticPr fontId="1"/>
  </si>
  <si>
    <t>　　記</t>
    <rPh sb="2" eb="3">
      <t>キ</t>
    </rPh>
    <phoneticPr fontId="1"/>
  </si>
  <si>
    <t>【宿泊費】</t>
    <rPh sb="1" eb="4">
      <t>シュクハクヒ</t>
    </rPh>
    <phoneticPr fontId="1"/>
  </si>
  <si>
    <t>印　　</t>
    <rPh sb="0" eb="1">
      <t>イン</t>
    </rPh>
    <phoneticPr fontId="1"/>
  </si>
  <si>
    <t>支出小計</t>
    <rPh sb="0" eb="2">
      <t>シシュツ</t>
    </rPh>
    <rPh sb="2" eb="4">
      <t>ショウケイ</t>
    </rPh>
    <phoneticPr fontId="1"/>
  </si>
  <si>
    <t>【他団体からの補助金額】</t>
    <rPh sb="1" eb="2">
      <t>タ</t>
    </rPh>
    <rPh sb="2" eb="4">
      <t>ダンタイ</t>
    </rPh>
    <rPh sb="7" eb="9">
      <t>ホジョ</t>
    </rPh>
    <rPh sb="9" eb="11">
      <t>キンガク</t>
    </rPh>
    <phoneticPr fontId="1"/>
  </si>
  <si>
    <t>円）（ウ）</t>
    <rPh sb="0" eb="1">
      <t>エン</t>
    </rPh>
    <phoneticPr fontId="1"/>
  </si>
  <si>
    <t>（ア）＋（イ）＋（ウ）</t>
    <phoneticPr fontId="1"/>
  </si>
  <si>
    <t>～</t>
  </si>
  <si>
    <t>種目</t>
    <rPh sb="0" eb="2">
      <t>シュモク</t>
    </rPh>
    <phoneticPr fontId="1"/>
  </si>
  <si>
    <t>会期</t>
    <rPh sb="0" eb="2">
      <t>カイキ</t>
    </rPh>
    <phoneticPr fontId="1"/>
  </si>
  <si>
    <t>会期2</t>
    <rPh sb="0" eb="2">
      <t>カイキ</t>
    </rPh>
    <phoneticPr fontId="1"/>
  </si>
  <si>
    <t>出発日</t>
    <rPh sb="0" eb="3">
      <t>シュッパツビ</t>
    </rPh>
    <phoneticPr fontId="1"/>
  </si>
  <si>
    <t>帰着日</t>
    <rPh sb="0" eb="2">
      <t>キチャク</t>
    </rPh>
    <rPh sb="2" eb="3">
      <t>ビ</t>
    </rPh>
    <phoneticPr fontId="1"/>
  </si>
  <si>
    <t>交通費</t>
    <rPh sb="0" eb="3">
      <t>コウツウヒ</t>
    </rPh>
    <phoneticPr fontId="1"/>
  </si>
  <si>
    <t>　記載責任者名〔　　　　　              　　　　印〕</t>
    <rPh sb="1" eb="3">
      <t>キサイ</t>
    </rPh>
    <rPh sb="3" eb="6">
      <t>セキニンシャ</t>
    </rPh>
    <rPh sb="6" eb="7">
      <t>メイ</t>
    </rPh>
    <rPh sb="31" eb="32">
      <t>イン</t>
    </rPh>
    <phoneticPr fontId="1"/>
  </si>
  <si>
    <t>円</t>
    <rPh sb="0" eb="1">
      <t>エン</t>
    </rPh>
    <phoneticPr fontId="1"/>
  </si>
  <si>
    <t>会　長　　和泉　明一</t>
    <rPh sb="0" eb="1">
      <t>カイ</t>
    </rPh>
    <rPh sb="2" eb="3">
      <t>ナガ</t>
    </rPh>
    <rPh sb="5" eb="7">
      <t>イズミ</t>
    </rPh>
    <rPh sb="8" eb="9">
      <t>アキ</t>
    </rPh>
    <rPh sb="9" eb="10">
      <t>イチ</t>
    </rPh>
    <phoneticPr fontId="1"/>
  </si>
  <si>
    <t>　</t>
    <phoneticPr fontId="1"/>
  </si>
  <si>
    <t>令和　 　年　 　月　 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</si>
  <si>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地域クラブ活動名</t>
    <rPh sb="0" eb="2">
      <t>チイキ</t>
    </rPh>
    <rPh sb="5" eb="7">
      <t>カツドウ</t>
    </rPh>
    <rPh sb="7" eb="8">
      <t>メイ</t>
    </rPh>
    <phoneticPr fontId="1"/>
  </si>
  <si>
    <t>代表者名</t>
    <rPh sb="0" eb="3">
      <t>ダイヒョウシャ</t>
    </rPh>
    <rPh sb="3" eb="4">
      <t>メイ</t>
    </rPh>
    <phoneticPr fontId="1"/>
  </si>
  <si>
    <t>１人分</t>
    <rPh sb="2" eb="3">
      <t>ブン</t>
    </rPh>
    <phoneticPr fontId="1"/>
  </si>
  <si>
    <t>②　①と違う購入の仕方、別の行き方で行った場合にかかった交通費</t>
    <rPh sb="4" eb="5">
      <t>チガ</t>
    </rPh>
    <rPh sb="6" eb="8">
      <t>コウニュウ</t>
    </rPh>
    <rPh sb="9" eb="11">
      <t>シカタ</t>
    </rPh>
    <rPh sb="12" eb="13">
      <t>ベツ</t>
    </rPh>
    <rPh sb="14" eb="15">
      <t>イ</t>
    </rPh>
    <rPh sb="16" eb="17">
      <t>カタ</t>
    </rPh>
    <rPh sb="18" eb="19">
      <t>イ</t>
    </rPh>
    <rPh sb="21" eb="23">
      <t>バアイ</t>
    </rPh>
    <rPh sb="28" eb="31">
      <t>コウツウヒ</t>
    </rPh>
    <phoneticPr fontId="1"/>
  </si>
  <si>
    <t>小計</t>
    <rPh sb="0" eb="2">
      <t>ショウケイ</t>
    </rPh>
    <phoneticPr fontId="1"/>
  </si>
  <si>
    <t>①実際にかかった宿泊費</t>
    <rPh sb="1" eb="3">
      <t>ジッサイ</t>
    </rPh>
    <rPh sb="7" eb="8">
      <t>ヒ</t>
    </rPh>
    <rPh sb="8" eb="10">
      <t>シュクハク</t>
    </rPh>
    <phoneticPr fontId="1"/>
  </si>
  <si>
    <t>②　①と違う購入の仕方、別の泊まり方で宿泊した場合にかかった宿泊費</t>
    <rPh sb="4" eb="5">
      <t>チガ</t>
    </rPh>
    <rPh sb="6" eb="8">
      <t>コウニュウ</t>
    </rPh>
    <rPh sb="9" eb="11">
      <t>シカタ</t>
    </rPh>
    <rPh sb="12" eb="13">
      <t>ベツ</t>
    </rPh>
    <rPh sb="14" eb="15">
      <t>ト</t>
    </rPh>
    <rPh sb="17" eb="18">
      <t>カタ</t>
    </rPh>
    <rPh sb="19" eb="21">
      <t>シュクハク</t>
    </rPh>
    <rPh sb="23" eb="25">
      <t>バアイ</t>
    </rPh>
    <rPh sb="30" eb="32">
      <t>シュクハク</t>
    </rPh>
    <rPh sb="32" eb="33">
      <t>ヒ</t>
    </rPh>
    <phoneticPr fontId="1"/>
  </si>
  <si>
    <t>◎補助金合計額</t>
    <rPh sb="1" eb="4">
      <t>ホジョキン</t>
    </rPh>
    <rPh sb="4" eb="6">
      <t>ゴウケイ</t>
    </rPh>
    <phoneticPr fontId="1"/>
  </si>
  <si>
    <t>振込金額</t>
    <rPh sb="0" eb="2">
      <t>フリコミ</t>
    </rPh>
    <rPh sb="2" eb="4">
      <t>キンガク</t>
    </rPh>
    <phoneticPr fontId="1"/>
  </si>
  <si>
    <t>①実際にかかった交通費 ※交通費・宿泊費の予算書の交通費を超えた金額は記入できません。</t>
    <rPh sb="1" eb="3">
      <t>ジッサイ</t>
    </rPh>
    <rPh sb="8" eb="11">
      <t>コウツウヒ</t>
    </rPh>
    <rPh sb="13" eb="16">
      <t>コウツウヒ</t>
    </rPh>
    <rPh sb="17" eb="20">
      <t>シュクハクヒ</t>
    </rPh>
    <rPh sb="21" eb="23">
      <t>ヨサン</t>
    </rPh>
    <rPh sb="23" eb="24">
      <t>ショ</t>
    </rPh>
    <rPh sb="25" eb="28">
      <t>コウツウヒ</t>
    </rPh>
    <rPh sb="29" eb="30">
      <t>コ</t>
    </rPh>
    <rPh sb="32" eb="34">
      <t>キンガク</t>
    </rPh>
    <rPh sb="35" eb="37">
      <t>キニュウ</t>
    </rPh>
    <phoneticPr fontId="1"/>
  </si>
  <si>
    <t>宿泊費補助金小計（宿泊費実費の半額）</t>
    <rPh sb="0" eb="2">
      <t>シュクハク</t>
    </rPh>
    <rPh sb="2" eb="3">
      <t>ヒ</t>
    </rPh>
    <rPh sb="3" eb="6">
      <t>ホジョキン</t>
    </rPh>
    <rPh sb="6" eb="8">
      <t>ショウケイ</t>
    </rPh>
    <rPh sb="9" eb="11">
      <t>シュクハク</t>
    </rPh>
    <rPh sb="11" eb="12">
      <t>ヒ</t>
    </rPh>
    <rPh sb="12" eb="14">
      <t>ジッピ</t>
    </rPh>
    <rPh sb="15" eb="17">
      <t>ハンガク</t>
    </rPh>
    <phoneticPr fontId="1"/>
  </si>
  <si>
    <t>宿泊費</t>
    <rPh sb="0" eb="3">
      <t>シュクハクヒ</t>
    </rPh>
    <phoneticPr fontId="1"/>
  </si>
  <si>
    <t>泊数</t>
    <rPh sb="0" eb="2">
      <t>ハクスウ</t>
    </rPh>
    <phoneticPr fontId="1"/>
  </si>
  <si>
    <t>北海道中学校スキー大会（アルペン：ＧＳＬ）</t>
    <rPh sb="0" eb="3">
      <t>ホッカイドウ</t>
    </rPh>
    <rPh sb="3" eb="6">
      <t>チュウガッコウ</t>
    </rPh>
    <rPh sb="9" eb="11">
      <t>タイカイ</t>
    </rPh>
    <phoneticPr fontId="1"/>
  </si>
  <si>
    <t>旭川市</t>
    <rPh sb="0" eb="3">
      <t>アサヒカワシ</t>
    </rPh>
    <phoneticPr fontId="2"/>
  </si>
  <si>
    <t>令和7年１月16日から1月17日まで</t>
    <rPh sb="0" eb="1">
      <t>レイ</t>
    </rPh>
    <rPh sb="1" eb="2">
      <t>カズ</t>
    </rPh>
    <rPh sb="3" eb="4">
      <t>ネン</t>
    </rPh>
    <rPh sb="5" eb="6">
      <t>ガツ</t>
    </rPh>
    <rPh sb="8" eb="9">
      <t>ニチ</t>
    </rPh>
    <rPh sb="12" eb="13">
      <t>ガツ</t>
    </rPh>
    <rPh sb="15" eb="16">
      <t>ニチ</t>
    </rPh>
    <phoneticPr fontId="1"/>
  </si>
  <si>
    <t>北海道中学校スキー大会（アルペン：SL）</t>
    <rPh sb="0" eb="3">
      <t>ホッカイドウ</t>
    </rPh>
    <rPh sb="3" eb="6">
      <t>チュウガッコウ</t>
    </rPh>
    <rPh sb="9" eb="11">
      <t>タイカイ</t>
    </rPh>
    <phoneticPr fontId="1"/>
  </si>
  <si>
    <t>令和7年１月16日から1月18日まで</t>
    <rPh sb="0" eb="1">
      <t>レイ</t>
    </rPh>
    <rPh sb="1" eb="2">
      <t>カズ</t>
    </rPh>
    <rPh sb="3" eb="4">
      <t>ネン</t>
    </rPh>
    <rPh sb="5" eb="6">
      <t>ガツ</t>
    </rPh>
    <rPh sb="8" eb="9">
      <t>ニチ</t>
    </rPh>
    <rPh sb="12" eb="13">
      <t>ガツ</t>
    </rPh>
    <rPh sb="15" eb="16">
      <t>ニチ</t>
    </rPh>
    <phoneticPr fontId="1"/>
  </si>
  <si>
    <t>北海道中学校スキー大会（ﾉﾙﾃﾞｨｯｸ：ｸﾛｽｶﾝﾄﾘｰ）</t>
    <phoneticPr fontId="1"/>
  </si>
  <si>
    <t>名寄市</t>
    <rPh sb="0" eb="3">
      <t>ナヨロシ</t>
    </rPh>
    <phoneticPr fontId="1"/>
  </si>
  <si>
    <t>～</t>
    <phoneticPr fontId="1"/>
  </si>
  <si>
    <t>令和7年１月10日から1月12日まで</t>
    <rPh sb="0" eb="1">
      <t>レイ</t>
    </rPh>
    <rPh sb="1" eb="2">
      <t>カズ</t>
    </rPh>
    <rPh sb="3" eb="4">
      <t>ネン</t>
    </rPh>
    <rPh sb="5" eb="6">
      <t>ガツ</t>
    </rPh>
    <rPh sb="8" eb="9">
      <t>ニチ</t>
    </rPh>
    <rPh sb="12" eb="13">
      <t>ガツ</t>
    </rPh>
    <rPh sb="15" eb="16">
      <t>ニチ</t>
    </rPh>
    <phoneticPr fontId="1"/>
  </si>
  <si>
    <t>北海道中学校スキー大会（ﾉﾙﾃﾞｨｯｸ：ｽﾍﾟｼｬﾙｼﾞｬﾝﾌﾟ、ｺﾝﾊﾞｲﾝﾄﾞ）</t>
    <phoneticPr fontId="1"/>
  </si>
  <si>
    <t>下川町</t>
    <rPh sb="0" eb="3">
      <t>シモカワチョウ</t>
    </rPh>
    <phoneticPr fontId="2"/>
  </si>
  <si>
    <t>令和6年12月27日から12月29日まで</t>
    <rPh sb="0" eb="1">
      <t>レイ</t>
    </rPh>
    <rPh sb="1" eb="2">
      <t>カズ</t>
    </rPh>
    <rPh sb="3" eb="4">
      <t>ネン</t>
    </rPh>
    <rPh sb="6" eb="7">
      <t>ガツ</t>
    </rPh>
    <rPh sb="9" eb="10">
      <t>ニチ</t>
    </rPh>
    <rPh sb="14" eb="15">
      <t>ガツ</t>
    </rPh>
    <rPh sb="17" eb="18">
      <t>ニチ</t>
    </rPh>
    <phoneticPr fontId="1"/>
  </si>
  <si>
    <t>北海道中学校スケート大会（スピードスケート）</t>
    <phoneticPr fontId="1"/>
  </si>
  <si>
    <t>苫小牧市</t>
    <rPh sb="0" eb="4">
      <t>トマコマイシ</t>
    </rPh>
    <phoneticPr fontId="1"/>
  </si>
  <si>
    <t>北海道中学校スケート大会（フィギュアスケート）</t>
    <rPh sb="0" eb="3">
      <t>ホッカイドウ</t>
    </rPh>
    <rPh sb="3" eb="6">
      <t>チュウガッコウ</t>
    </rPh>
    <rPh sb="10" eb="12">
      <t>タイカイ</t>
    </rPh>
    <phoneticPr fontId="1"/>
  </si>
  <si>
    <t>釧路市</t>
    <rPh sb="0" eb="3">
      <t>クシロシ</t>
    </rPh>
    <phoneticPr fontId="1"/>
  </si>
  <si>
    <t>令和7年１月11日から1月12日まで</t>
    <rPh sb="0" eb="1">
      <t>レイ</t>
    </rPh>
    <rPh sb="1" eb="2">
      <t>カズ</t>
    </rPh>
    <rPh sb="3" eb="4">
      <t>ネン</t>
    </rPh>
    <rPh sb="5" eb="6">
      <t>ガツ</t>
    </rPh>
    <rPh sb="8" eb="9">
      <t>ニチ</t>
    </rPh>
    <rPh sb="12" eb="13">
      <t>ガツ</t>
    </rPh>
    <rPh sb="15" eb="16">
      <t>ニチ</t>
    </rPh>
    <phoneticPr fontId="1"/>
  </si>
  <si>
    <t>北海道中学校アイスホッケー大会</t>
    <rPh sb="0" eb="6">
      <t>ホッカイドウチュウガッコウ</t>
    </rPh>
    <rPh sb="13" eb="15">
      <t>タイカイ</t>
    </rPh>
    <phoneticPr fontId="1"/>
  </si>
  <si>
    <t>令和6年12月21日から12月23日まで</t>
    <rPh sb="0" eb="1">
      <t>レイ</t>
    </rPh>
    <rPh sb="1" eb="2">
      <t>カズ</t>
    </rPh>
    <rPh sb="3" eb="4">
      <t>ネン</t>
    </rPh>
    <rPh sb="6" eb="7">
      <t>ガツ</t>
    </rPh>
    <rPh sb="9" eb="10">
      <t>ニチ</t>
    </rPh>
    <rPh sb="14" eb="15">
      <t>ガツ</t>
    </rPh>
    <rPh sb="17" eb="18">
      <t>ニチ</t>
    </rPh>
    <phoneticPr fontId="1"/>
  </si>
  <si>
    <t>小林　大介</t>
    <rPh sb="0" eb="2">
      <t>コバヤシ</t>
    </rPh>
    <rPh sb="3" eb="5">
      <t>ダイスケ</t>
    </rPh>
    <phoneticPr fontId="1"/>
  </si>
  <si>
    <t>北海道中学校スキー大会（アルペンGSL）</t>
    <rPh sb="0" eb="3">
      <t>ホッカイドウ</t>
    </rPh>
    <rPh sb="3" eb="6">
      <t>チュウガッコウ</t>
    </rPh>
    <rPh sb="9" eb="11">
      <t>タイカイ</t>
    </rPh>
    <phoneticPr fontId="1"/>
  </si>
  <si>
    <t>上士幌町</t>
    <rPh sb="0" eb="4">
      <t>カミシホロチョウ</t>
    </rPh>
    <phoneticPr fontId="1"/>
  </si>
  <si>
    <t>令和8年1月15日から1月16日まで</t>
    <rPh sb="0" eb="2">
      <t>レイワ</t>
    </rPh>
    <rPh sb="3" eb="4">
      <t>ネン</t>
    </rPh>
    <rPh sb="5" eb="6">
      <t>ガツ</t>
    </rPh>
    <rPh sb="8" eb="9">
      <t>ニチ</t>
    </rPh>
    <rPh sb="12" eb="13">
      <t>ガツ</t>
    </rPh>
    <rPh sb="15" eb="16">
      <t>ニチ</t>
    </rPh>
    <phoneticPr fontId="1"/>
  </si>
  <si>
    <t>北海道中学校スキー大会（アルペンSL)</t>
    <rPh sb="0" eb="3">
      <t>ホッカイドウ</t>
    </rPh>
    <rPh sb="3" eb="6">
      <t>チュウガッコウ</t>
    </rPh>
    <rPh sb="9" eb="11">
      <t>タイカイ</t>
    </rPh>
    <phoneticPr fontId="1"/>
  </si>
  <si>
    <t>令和８年１月15日から1月17日まで</t>
    <rPh sb="0" eb="2">
      <t>レイワ</t>
    </rPh>
    <rPh sb="3" eb="4">
      <t>ネン</t>
    </rPh>
    <rPh sb="5" eb="6">
      <t>ニチ</t>
    </rPh>
    <rPh sb="9" eb="10">
      <t>ガツ</t>
    </rPh>
    <phoneticPr fontId="1"/>
  </si>
  <si>
    <t>北海道中学校スキー大会（ノルディックXC）</t>
    <rPh sb="0" eb="3">
      <t>ホッカイドウ</t>
    </rPh>
    <rPh sb="3" eb="6">
      <t>チュウガッコウ</t>
    </rPh>
    <rPh sb="9" eb="11">
      <t>タイカイ</t>
    </rPh>
    <phoneticPr fontId="1"/>
  </si>
  <si>
    <t>名寄市</t>
    <rPh sb="0" eb="2">
      <t>ナヨロ</t>
    </rPh>
    <rPh sb="2" eb="3">
      <t>シ</t>
    </rPh>
    <phoneticPr fontId="1"/>
  </si>
  <si>
    <t>令和８年１月９日から１月11日まで</t>
    <rPh sb="5" eb="6">
      <t>ガツ</t>
    </rPh>
    <rPh sb="7" eb="8">
      <t>ニチ</t>
    </rPh>
    <rPh sb="11" eb="12">
      <t>ガツ</t>
    </rPh>
    <rPh sb="14" eb="15">
      <t>ニチ</t>
    </rPh>
    <phoneticPr fontId="1"/>
  </si>
  <si>
    <t>北海道中学校スキー大会（ノルディックSJ・NC)</t>
    <rPh sb="0" eb="3">
      <t>ホッカイドウ</t>
    </rPh>
    <rPh sb="3" eb="6">
      <t>チュウガッコウ</t>
    </rPh>
    <rPh sb="9" eb="11">
      <t>タイカイ</t>
    </rPh>
    <phoneticPr fontId="1"/>
  </si>
  <si>
    <t>下川町</t>
    <rPh sb="0" eb="3">
      <t>シモカワチョウ</t>
    </rPh>
    <phoneticPr fontId="1"/>
  </si>
  <si>
    <t>令和7年12月28日</t>
    <rPh sb="0" eb="2">
      <t>レイワ</t>
    </rPh>
    <rPh sb="3" eb="4">
      <t>ネン</t>
    </rPh>
    <rPh sb="6" eb="7">
      <t>ガツ</t>
    </rPh>
    <rPh sb="9" eb="10">
      <t>ニチ</t>
    </rPh>
    <phoneticPr fontId="1"/>
  </si>
  <si>
    <t>北海道中学校スケート大会（スピード）</t>
    <rPh sb="0" eb="3">
      <t>ホッカイドウ</t>
    </rPh>
    <rPh sb="3" eb="6">
      <t>チュウガッコウ</t>
    </rPh>
    <rPh sb="10" eb="12">
      <t>タイカイ</t>
    </rPh>
    <phoneticPr fontId="1"/>
  </si>
  <si>
    <t>帯広市</t>
    <rPh sb="0" eb="3">
      <t>オビヒロシ</t>
    </rPh>
    <phoneticPr fontId="1"/>
  </si>
  <si>
    <t>令和８年1月９日から１月11日まで</t>
    <rPh sb="5" eb="6">
      <t>ガツ</t>
    </rPh>
    <rPh sb="7" eb="8">
      <t>ニチ</t>
    </rPh>
    <rPh sb="11" eb="12">
      <t>ガツ</t>
    </rPh>
    <rPh sb="14" eb="15">
      <t>ニチ</t>
    </rPh>
    <phoneticPr fontId="1"/>
  </si>
  <si>
    <t>北海道中学校スケート大会（フィギュア）</t>
    <rPh sb="0" eb="3">
      <t>ホッカイドウ</t>
    </rPh>
    <rPh sb="3" eb="6">
      <t>チュウガッコウ</t>
    </rPh>
    <rPh sb="10" eb="12">
      <t>タイカイ</t>
    </rPh>
    <phoneticPr fontId="1"/>
  </si>
  <si>
    <t>令和８年１月10日から1月11日まで</t>
    <rPh sb="5" eb="6">
      <t>ガツ</t>
    </rPh>
    <rPh sb="8" eb="9">
      <t>ニチ</t>
    </rPh>
    <rPh sb="12" eb="13">
      <t>ガツ</t>
    </rPh>
    <rPh sb="15" eb="16">
      <t>ニチ</t>
    </rPh>
    <phoneticPr fontId="1"/>
  </si>
  <si>
    <t>①実際にかかった宿泊費1泊15,400円を超えた場合は15,400と記入</t>
    <rPh sb="1" eb="3">
      <t>ジッサイ</t>
    </rPh>
    <rPh sb="7" eb="8">
      <t>ヒ</t>
    </rPh>
    <rPh sb="8" eb="10">
      <t>シュクハク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</si>
</sst>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;@"/>
    <numFmt numFmtId="177" formatCode="#,##0_);[Red]\(#,##0\)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0"/>
      <name val="UD デジタル 教科書体 NP-R"/>
      <family val="1"/>
      <charset val="128"/>
    </font>
    <font>
      <b/>
      <sz val="12"/>
      <name val="UD デジタル 教科書体 NP-R"/>
      <family val="1"/>
      <charset val="128"/>
    </font>
    <font>
      <sz val="12"/>
      <name val="UD デジタル 教科書体 NP-R"/>
      <family val="1"/>
      <charset val="128"/>
    </font>
    <font>
      <b/>
      <i/>
      <sz val="12"/>
      <name val="UD デジタル 教科書体 NP-R"/>
      <family val="1"/>
      <charset val="128"/>
    </font>
    <font>
      <b/>
      <sz val="14"/>
      <name val="UD デジタル 教科書体 NP-R"/>
      <family val="1"/>
      <charset val="128"/>
    </font>
    <font>
      <b/>
      <sz val="11"/>
      <name val="UD デジタル 教科書体 NP-R"/>
      <family val="1"/>
      <charset val="128"/>
    </font>
    <font>
      <b/>
      <sz val="20"/>
      <name val="UD デジタル 教科書体 NP-R"/>
      <family val="1"/>
      <charset val="128"/>
    </font>
    <font>
      <sz val="11"/>
      <name val="UD デジタル 教科書体 NK-R"/>
      <family val="1"/>
      <charset val="128"/>
    </font>
    <font>
      <sz val="14"/>
      <name val="UD デジタル 教科書体 NK-R"/>
      <family val="1"/>
      <charset val="128"/>
    </font>
    <font>
      <sz val="10"/>
      <name val="UD デジタル 教科書体 NK-R"/>
      <family val="1"/>
      <charset val="128"/>
    </font>
    <font>
      <b/>
      <sz val="12"/>
      <name val="UD デジタル 教科書体 NK-R"/>
      <family val="1"/>
      <charset val="128"/>
    </font>
    <font>
      <sz val="12"/>
      <name val="UD デジタル 教科書体 NK-R"/>
      <family val="1"/>
      <charset val="128"/>
    </font>
    <font>
      <b/>
      <sz val="12"/>
      <name val="ＭＳ ゴシック"/>
      <family val="3"/>
      <charset val="128"/>
    </font>
    <font>
      <sz val="10"/>
      <color theme="0"/>
      <name val="UD デジタル 教科書体 NK-R"/>
      <family val="1"/>
      <charset val="128"/>
    </font>
    <font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3" fillId="0" borderId="0" xfId="0" applyFont="1">
      <alignment vertical="center"/>
    </xf>
    <xf numFmtId="177" fontId="6" fillId="0" borderId="28" xfId="0" applyNumberFormat="1" applyFont="1" applyBorder="1" applyAlignment="1">
      <alignment horizontal="right" vertical="center"/>
    </xf>
    <xf numFmtId="177" fontId="7" fillId="0" borderId="29" xfId="0" applyNumberFormat="1" applyFont="1" applyBorder="1" applyAlignment="1">
      <alignment horizontal="right" vertical="center"/>
    </xf>
    <xf numFmtId="177" fontId="7" fillId="0" borderId="23" xfId="0" applyNumberFormat="1" applyFont="1" applyBorder="1" applyAlignment="1">
      <alignment horizontal="right" vertical="center"/>
    </xf>
    <xf numFmtId="177" fontId="8" fillId="0" borderId="3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177" fontId="7" fillId="0" borderId="39" xfId="0" applyNumberFormat="1" applyFont="1" applyBorder="1" applyAlignment="1">
      <alignment horizontal="right" vertical="center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right"/>
      <protection locked="0"/>
    </xf>
    <xf numFmtId="0" fontId="5" fillId="0" borderId="0" xfId="0" applyFont="1">
      <alignment vertical="center"/>
    </xf>
    <xf numFmtId="177" fontId="7" fillId="0" borderId="37" xfId="0" applyNumberFormat="1" applyFont="1" applyBorder="1" applyAlignment="1">
      <alignment horizontal="right" vertical="center"/>
    </xf>
    <xf numFmtId="0" fontId="4" fillId="0" borderId="0" xfId="0" applyFont="1">
      <alignment vertical="center"/>
    </xf>
    <xf numFmtId="177" fontId="7" fillId="0" borderId="44" xfId="0" applyNumberFormat="1" applyFont="1" applyBorder="1" applyAlignment="1">
      <alignment horizontal="right"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1" xfId="0" applyFont="1" applyBorder="1" applyAlignment="1">
      <alignment horizontal="right" vertical="center"/>
    </xf>
    <xf numFmtId="0" fontId="3" fillId="0" borderId="2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10" fillId="0" borderId="7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10" fillId="2" borderId="13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3" fillId="2" borderId="0" xfId="0" applyFont="1" applyFill="1">
      <alignment vertical="center"/>
    </xf>
    <xf numFmtId="0" fontId="3" fillId="2" borderId="17" xfId="0" applyFont="1" applyFill="1" applyBorder="1">
      <alignment vertical="center"/>
    </xf>
    <xf numFmtId="0" fontId="3" fillId="2" borderId="20" xfId="0" applyFont="1" applyFill="1" applyBorder="1">
      <alignment vertical="center"/>
    </xf>
    <xf numFmtId="0" fontId="3" fillId="2" borderId="21" xfId="0" applyFont="1" applyFill="1" applyBorder="1">
      <alignment vertical="center"/>
    </xf>
    <xf numFmtId="0" fontId="3" fillId="2" borderId="22" xfId="0" applyFont="1" applyFill="1" applyBorder="1">
      <alignment vertical="center"/>
    </xf>
    <xf numFmtId="3" fontId="3" fillId="0" borderId="0" xfId="0" applyNumberFormat="1" applyFont="1">
      <alignment vertical="center"/>
    </xf>
    <xf numFmtId="0" fontId="3" fillId="0" borderId="11" xfId="0" applyFont="1" applyBorder="1" applyProtection="1">
      <alignment vertical="center"/>
      <protection locked="0"/>
    </xf>
    <xf numFmtId="0" fontId="3" fillId="0" borderId="11" xfId="0" applyFont="1" applyBorder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3" fontId="3" fillId="0" borderId="0" xfId="0" applyNumberFormat="1" applyFont="1" applyProtection="1">
      <alignment vertical="center"/>
      <protection locked="0"/>
    </xf>
    <xf numFmtId="0" fontId="12" fillId="0" borderId="0" xfId="0" applyFont="1">
      <alignment vertical="center"/>
    </xf>
    <xf numFmtId="56" fontId="12" fillId="0" borderId="0" xfId="0" applyNumberFormat="1" applyFont="1">
      <alignment vertical="center"/>
    </xf>
    <xf numFmtId="0" fontId="13" fillId="0" borderId="23" xfId="0" applyFont="1" applyBorder="1" applyAlignment="1">
      <alignment horizontal="center" vertical="center" shrinkToFit="1"/>
    </xf>
    <xf numFmtId="0" fontId="14" fillId="0" borderId="24" xfId="0" applyFont="1" applyBorder="1" applyAlignment="1">
      <alignment horizontal="center" vertical="center"/>
    </xf>
    <xf numFmtId="56" fontId="14" fillId="0" borderId="23" xfId="0" applyNumberFormat="1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56" fontId="14" fillId="0" borderId="26" xfId="0" applyNumberFormat="1" applyFont="1" applyBorder="1" applyAlignment="1">
      <alignment horizontal="center" vertical="center"/>
    </xf>
    <xf numFmtId="56" fontId="14" fillId="0" borderId="25" xfId="0" applyNumberFormat="1" applyFont="1" applyBorder="1">
      <alignment vertical="center"/>
    </xf>
    <xf numFmtId="176" fontId="14" fillId="0" borderId="24" xfId="0" applyNumberFormat="1" applyFont="1" applyBorder="1" applyAlignment="1">
      <alignment horizontal="center" vertical="center"/>
    </xf>
    <xf numFmtId="176" fontId="12" fillId="0" borderId="26" xfId="0" applyNumberFormat="1" applyFont="1" applyBorder="1" applyAlignment="1">
      <alignment horizontal="center" vertical="center"/>
    </xf>
    <xf numFmtId="177" fontId="15" fillId="0" borderId="28" xfId="0" applyNumberFormat="1" applyFont="1" applyBorder="1" applyAlignment="1">
      <alignment horizontal="right" vertical="center"/>
    </xf>
    <xf numFmtId="177" fontId="16" fillId="0" borderId="24" xfId="0" applyNumberFormat="1" applyFont="1" applyBorder="1" applyAlignment="1">
      <alignment horizontal="right" vertical="center"/>
    </xf>
    <xf numFmtId="177" fontId="16" fillId="0" borderId="27" xfId="0" applyNumberFormat="1" applyFont="1" applyBorder="1" applyAlignment="1">
      <alignment horizontal="right" vertical="center"/>
    </xf>
    <xf numFmtId="0" fontId="13" fillId="0" borderId="31" xfId="0" applyFont="1" applyBorder="1" applyAlignment="1">
      <alignment horizontal="center" vertical="center" shrinkToFit="1"/>
    </xf>
    <xf numFmtId="0" fontId="14" fillId="0" borderId="32" xfId="0" applyFont="1" applyBorder="1" applyAlignment="1">
      <alignment horizontal="center" vertical="center" wrapText="1"/>
    </xf>
    <xf numFmtId="56" fontId="14" fillId="0" borderId="33" xfId="0" applyNumberFormat="1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56" fontId="14" fillId="0" borderId="35" xfId="0" applyNumberFormat="1" applyFont="1" applyBorder="1" applyAlignment="1">
      <alignment horizontal="center" vertical="center"/>
    </xf>
    <xf numFmtId="56" fontId="14" fillId="0" borderId="34" xfId="0" applyNumberFormat="1" applyFont="1" applyBorder="1">
      <alignment vertical="center"/>
    </xf>
    <xf numFmtId="176" fontId="14" fillId="0" borderId="32" xfId="0" applyNumberFormat="1" applyFont="1" applyBorder="1" applyAlignment="1">
      <alignment horizontal="center" vertical="center"/>
    </xf>
    <xf numFmtId="176" fontId="14" fillId="0" borderId="33" xfId="0" applyNumberFormat="1" applyFont="1" applyBorder="1" applyAlignment="1">
      <alignment horizontal="center" vertical="center"/>
    </xf>
    <xf numFmtId="177" fontId="17" fillId="0" borderId="33" xfId="0" applyNumberFormat="1" applyFont="1" applyBorder="1" applyAlignment="1">
      <alignment horizontal="right" vertical="center"/>
    </xf>
    <xf numFmtId="177" fontId="16" fillId="0" borderId="32" xfId="0" applyNumberFormat="1" applyFont="1" applyBorder="1" applyAlignment="1">
      <alignment horizontal="right" vertical="center"/>
    </xf>
    <xf numFmtId="0" fontId="13" fillId="0" borderId="38" xfId="0" applyFont="1" applyBorder="1" applyAlignment="1">
      <alignment horizontal="center" vertical="center" shrinkToFit="1"/>
    </xf>
    <xf numFmtId="0" fontId="14" fillId="0" borderId="37" xfId="0" applyFont="1" applyBorder="1" applyAlignment="1">
      <alignment horizontal="center" vertical="center"/>
    </xf>
    <xf numFmtId="176" fontId="12" fillId="0" borderId="35" xfId="0" applyNumberFormat="1" applyFont="1" applyBorder="1" applyAlignment="1">
      <alignment horizontal="center" vertical="center"/>
    </xf>
    <xf numFmtId="177" fontId="17" fillId="0" borderId="40" xfId="0" applyNumberFormat="1" applyFont="1" applyBorder="1" applyAlignment="1">
      <alignment horizontal="right" vertical="center"/>
    </xf>
    <xf numFmtId="0" fontId="13" fillId="0" borderId="38" xfId="0" applyFont="1" applyBorder="1" applyAlignment="1">
      <alignment horizontal="center" vertical="center" wrapText="1" shrinkToFit="1"/>
    </xf>
    <xf numFmtId="0" fontId="14" fillId="0" borderId="37" xfId="0" applyFont="1" applyBorder="1" applyAlignment="1">
      <alignment horizontal="center" vertical="center" wrapText="1"/>
    </xf>
    <xf numFmtId="177" fontId="15" fillId="0" borderId="33" xfId="0" applyNumberFormat="1" applyFont="1" applyBorder="1" applyAlignment="1">
      <alignment horizontal="right" vertical="center"/>
    </xf>
    <xf numFmtId="0" fontId="14" fillId="0" borderId="45" xfId="0" applyFont="1" applyBorder="1" applyAlignment="1">
      <alignment horizontal="center" vertical="center"/>
    </xf>
    <xf numFmtId="177" fontId="15" fillId="0" borderId="31" xfId="0" applyNumberFormat="1" applyFont="1" applyBorder="1" applyAlignment="1">
      <alignment horizontal="right" vertical="center"/>
    </xf>
    <xf numFmtId="56" fontId="18" fillId="0" borderId="35" xfId="0" applyNumberFormat="1" applyFont="1" applyBorder="1" applyAlignment="1">
      <alignment horizontal="center" vertical="center"/>
    </xf>
    <xf numFmtId="49" fontId="14" fillId="0" borderId="34" xfId="0" applyNumberFormat="1" applyFont="1" applyBorder="1">
      <alignment vertical="center"/>
    </xf>
    <xf numFmtId="177" fontId="15" fillId="0" borderId="38" xfId="0" applyNumberFormat="1" applyFont="1" applyBorder="1" applyAlignment="1">
      <alignment horizontal="right" vertical="center"/>
    </xf>
    <xf numFmtId="0" fontId="13" fillId="0" borderId="38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 shrinkToFit="1"/>
    </xf>
    <xf numFmtId="0" fontId="14" fillId="0" borderId="41" xfId="0" applyFont="1" applyBorder="1" applyAlignment="1">
      <alignment horizontal="center" vertical="center"/>
    </xf>
    <xf numFmtId="56" fontId="14" fillId="0" borderId="46" xfId="0" applyNumberFormat="1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56" fontId="14" fillId="0" borderId="47" xfId="0" applyNumberFormat="1" applyFont="1" applyBorder="1" applyAlignment="1">
      <alignment horizontal="center" vertical="center"/>
    </xf>
    <xf numFmtId="177" fontId="15" fillId="0" borderId="40" xfId="0" applyNumberFormat="1" applyFont="1" applyBorder="1" applyAlignment="1">
      <alignment horizontal="right" vertical="center"/>
    </xf>
    <xf numFmtId="177" fontId="16" fillId="0" borderId="43" xfId="0" applyNumberFormat="1" applyFont="1" applyBorder="1" applyAlignment="1">
      <alignment horizontal="right" vertical="center"/>
    </xf>
    <xf numFmtId="176" fontId="14" fillId="0" borderId="36" xfId="0" applyNumberFormat="1" applyFont="1" applyBorder="1" applyAlignment="1">
      <alignment horizontal="center" vertical="center"/>
    </xf>
    <xf numFmtId="176" fontId="14" fillId="0" borderId="37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11" xfId="0" applyFont="1" applyBorder="1" applyProtection="1">
      <alignment vertical="center"/>
      <protection locked="0"/>
    </xf>
    <xf numFmtId="0" fontId="11" fillId="2" borderId="0" xfId="0" applyFont="1" applyFill="1">
      <alignment vertical="center"/>
    </xf>
    <xf numFmtId="0" fontId="10" fillId="0" borderId="1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shrinkToFit="1"/>
    </xf>
    <xf numFmtId="0" fontId="3" fillId="0" borderId="27" xfId="0" applyFont="1" applyBorder="1">
      <alignment vertical="center"/>
    </xf>
    <xf numFmtId="56" fontId="5" fillId="0" borderId="23" xfId="0" applyNumberFormat="1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56" fontId="5" fillId="0" borderId="26" xfId="0" applyNumberFormat="1" applyFont="1" applyBorder="1" applyAlignment="1">
      <alignment horizontal="center" vertical="center"/>
    </xf>
    <xf numFmtId="56" fontId="5" fillId="0" borderId="25" xfId="0" applyNumberFormat="1" applyFont="1" applyBorder="1">
      <alignment vertical="center"/>
    </xf>
    <xf numFmtId="176" fontId="19" fillId="0" borderId="24" xfId="0" applyNumberFormat="1" applyFont="1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177" fontId="7" fillId="0" borderId="24" xfId="0" applyNumberFormat="1" applyFont="1" applyBorder="1" applyAlignment="1">
      <alignment horizontal="right" vertical="center"/>
    </xf>
    <xf numFmtId="177" fontId="7" fillId="0" borderId="27" xfId="0" applyNumberFormat="1" applyFont="1" applyBorder="1" applyAlignment="1">
      <alignment horizontal="right" vertical="center"/>
    </xf>
    <xf numFmtId="0" fontId="4" fillId="0" borderId="31" xfId="0" applyFont="1" applyBorder="1" applyAlignment="1">
      <alignment horizontal="center" vertical="center" shrinkToFit="1"/>
    </xf>
    <xf numFmtId="0" fontId="3" fillId="0" borderId="37" xfId="0" applyFont="1" applyBorder="1">
      <alignment vertical="center"/>
    </xf>
    <xf numFmtId="0" fontId="5" fillId="0" borderId="34" xfId="0" applyFont="1" applyBorder="1" applyAlignment="1">
      <alignment horizontal="center" vertical="center"/>
    </xf>
    <xf numFmtId="177" fontId="6" fillId="0" borderId="38" xfId="0" applyNumberFormat="1" applyFont="1" applyBorder="1" applyAlignment="1">
      <alignment horizontal="right" vertical="center"/>
    </xf>
    <xf numFmtId="0" fontId="4" fillId="0" borderId="38" xfId="0" applyFont="1" applyBorder="1" applyAlignment="1">
      <alignment horizontal="center" vertical="center" shrinkToFit="1"/>
    </xf>
    <xf numFmtId="49" fontId="5" fillId="0" borderId="25" xfId="0" applyNumberFormat="1" applyFont="1" applyBorder="1">
      <alignment vertical="center"/>
    </xf>
    <xf numFmtId="176" fontId="19" fillId="0" borderId="36" xfId="0" applyNumberFormat="1" applyFont="1" applyBorder="1" applyAlignment="1">
      <alignment horizontal="center" vertical="center"/>
    </xf>
    <xf numFmtId="176" fontId="19" fillId="0" borderId="38" xfId="0" applyNumberFormat="1" applyFont="1" applyBorder="1" applyAlignment="1">
      <alignment horizontal="center" vertical="center"/>
    </xf>
    <xf numFmtId="177" fontId="6" fillId="0" borderId="33" xfId="0" applyNumberFormat="1" applyFont="1" applyBorder="1" applyAlignment="1">
      <alignment horizontal="right" vertical="center"/>
    </xf>
    <xf numFmtId="177" fontId="7" fillId="0" borderId="32" xfId="0" applyNumberFormat="1" applyFont="1" applyBorder="1" applyAlignment="1">
      <alignment horizontal="right" vertical="center"/>
    </xf>
  </cellXfs>
  <cellStyles count="1">
    <cellStyle name="標準" xfId="0" builtinId="0"/>
  </cellStyles>
  <dxfs count="4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171450</xdr:colOff>
      <xdr:row>1</xdr:row>
      <xdr:rowOff>142875</xdr:rowOff>
    </xdr:from>
    <xdr:to>
      <xdr:col>8</xdr:col>
      <xdr:colOff>485775</xdr:colOff>
      <xdr:row>3</xdr:row>
      <xdr:rowOff>66674</xdr:rowOff>
    </xdr:to>
    <xdr:sp macro="" textlink="">
      <xdr:nvSpPr>
        <xdr:cNvPr id="2" name="強調線吹き出し 1 1">
          <a:extLst>
            <a:ext uri="{FF2B5EF4-FFF2-40B4-BE49-F238E27FC236}">
              <a16:creationId xmlns:a16="http://schemas.microsoft.com/office/drawing/2014/main" id="{E4C9079B-ACD8-444C-84FB-0793E9A0EBF8}"/>
            </a:ext>
          </a:extLst>
        </xdr:cNvPr>
        <xdr:cNvSpPr/>
      </xdr:nvSpPr>
      <xdr:spPr>
        <a:xfrm>
          <a:off x="3990975" y="333375"/>
          <a:ext cx="962025" cy="266699"/>
        </a:xfrm>
        <a:prstGeom prst="accentCallout1">
          <a:avLst>
            <a:gd name="adj1" fmla="val 46175"/>
            <a:gd name="adj2" fmla="val 106021"/>
            <a:gd name="adj3" fmla="val 3106"/>
            <a:gd name="adj4" fmla="val 221099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95000"/>
              <a:lumOff val="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提出日を記入</a:t>
          </a:r>
        </a:p>
      </xdr:txBody>
    </xdr:sp>
    <xdr:clientData/>
  </xdr:twoCellAnchor>
  <xdr:twoCellAnchor>
    <xdr:from>
      <xdr:col>9</xdr:col>
      <xdr:colOff>400050</xdr:colOff>
      <xdr:row>3</xdr:row>
      <xdr:rowOff>161925</xdr:rowOff>
    </xdr:from>
    <xdr:to>
      <xdr:col>10</xdr:col>
      <xdr:colOff>285750</xdr:colOff>
      <xdr:row>8</xdr:row>
      <xdr:rowOff>161925</xdr:rowOff>
    </xdr:to>
    <xdr:sp macro="" textlink="">
      <xdr:nvSpPr>
        <xdr:cNvPr id="3" name="角丸四角形 4">
          <a:extLst>
            <a:ext uri="{FF2B5EF4-FFF2-40B4-BE49-F238E27FC236}">
              <a16:creationId xmlns:a16="http://schemas.microsoft.com/office/drawing/2014/main" id="{25810938-5537-416A-ABDF-02F60511FD6D}"/>
            </a:ext>
          </a:extLst>
        </xdr:cNvPr>
        <xdr:cNvSpPr/>
      </xdr:nvSpPr>
      <xdr:spPr>
        <a:xfrm>
          <a:off x="5581650" y="695325"/>
          <a:ext cx="790575" cy="876300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eaVert" lIns="0" tIns="72000" rIns="0" bIns="0" rtlCol="0" anchor="ctr" anchorCtr="0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代表者の印</a:t>
          </a:r>
        </a:p>
      </xdr:txBody>
    </xdr:sp>
    <xdr:clientData/>
  </xdr:twoCellAnchor>
  <xdr:twoCellAnchor>
    <xdr:from>
      <xdr:col>8</xdr:col>
      <xdr:colOff>333375</xdr:colOff>
      <xdr:row>11</xdr:row>
      <xdr:rowOff>152400</xdr:rowOff>
    </xdr:from>
    <xdr:to>
      <xdr:col>11</xdr:col>
      <xdr:colOff>9525</xdr:colOff>
      <xdr:row>16</xdr:row>
      <xdr:rowOff>38100</xdr:rowOff>
    </xdr:to>
    <xdr:sp macro="" textlink="">
      <xdr:nvSpPr>
        <xdr:cNvPr id="4" name="角丸四角形 24">
          <a:extLst>
            <a:ext uri="{FF2B5EF4-FFF2-40B4-BE49-F238E27FC236}">
              <a16:creationId xmlns:a16="http://schemas.microsoft.com/office/drawing/2014/main" id="{E1FE6F55-5FB8-40A5-9056-B5CF208B9B77}"/>
            </a:ext>
          </a:extLst>
        </xdr:cNvPr>
        <xdr:cNvSpPr/>
      </xdr:nvSpPr>
      <xdr:spPr>
        <a:xfrm>
          <a:off x="4800600" y="2114550"/>
          <a:ext cx="2105025" cy="619125"/>
        </a:xfrm>
        <a:prstGeom prst="roundRect">
          <a:avLst/>
        </a:prstGeom>
        <a:gradFill>
          <a:gsLst>
            <a:gs pos="0">
              <a:schemeClr val="bg1">
                <a:lumMod val="85000"/>
              </a:schemeClr>
            </a:gs>
            <a:gs pos="14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  <a:ln w="12700"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EXCEL</a:t>
          </a:r>
          <a:r>
            <a:rPr kumimoji="1" lang="ja-JP" altLang="en-US" sz="9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ファイルを使用する場合は、種目の選択で自動入力されます。</a:t>
          </a:r>
        </a:p>
      </xdr:txBody>
    </xdr:sp>
    <xdr:clientData/>
  </xdr:twoCellAnchor>
  <xdr:twoCellAnchor>
    <xdr:from>
      <xdr:col>6</xdr:col>
      <xdr:colOff>104775</xdr:colOff>
      <xdr:row>13</xdr:row>
      <xdr:rowOff>147638</xdr:rowOff>
    </xdr:from>
    <xdr:to>
      <xdr:col>8</xdr:col>
      <xdr:colOff>333375</xdr:colOff>
      <xdr:row>14</xdr:row>
      <xdr:rowOff>66676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DAE8B64C-9991-495A-8C47-1C6B18DDD121}"/>
            </a:ext>
          </a:extLst>
        </xdr:cNvPr>
        <xdr:cNvCxnSpPr>
          <a:stCxn id="4" idx="1"/>
        </xdr:cNvCxnSpPr>
      </xdr:nvCxnSpPr>
      <xdr:spPr>
        <a:xfrm flipH="1">
          <a:off x="3209925" y="2424113"/>
          <a:ext cx="1590675" cy="7143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161925</xdr:colOff>
      <xdr:row>14</xdr:row>
      <xdr:rowOff>95250</xdr:rowOff>
    </xdr:from>
    <xdr:to>
      <xdr:col>8</xdr:col>
      <xdr:colOff>571500</xdr:colOff>
      <xdr:row>16</xdr:row>
      <xdr:rowOff>133350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3FE43AD1-EC10-4E26-B2A8-25E1B2EDE9A3}"/>
            </a:ext>
          </a:extLst>
        </xdr:cNvPr>
        <xdr:cNvCxnSpPr/>
      </xdr:nvCxnSpPr>
      <xdr:spPr>
        <a:xfrm flipH="1">
          <a:off x="2562225" y="2524125"/>
          <a:ext cx="2476500" cy="3048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161925</xdr:colOff>
      <xdr:row>15</xdr:row>
      <xdr:rowOff>66675</xdr:rowOff>
    </xdr:from>
    <xdr:to>
      <xdr:col>9</xdr:col>
      <xdr:colOff>28575</xdr:colOff>
      <xdr:row>18</xdr:row>
      <xdr:rowOff>104775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8B765049-C308-4F70-9D9D-657825925851}"/>
            </a:ext>
          </a:extLst>
        </xdr:cNvPr>
        <xdr:cNvCxnSpPr/>
      </xdr:nvCxnSpPr>
      <xdr:spPr>
        <a:xfrm flipH="1">
          <a:off x="3267075" y="2686050"/>
          <a:ext cx="1943100" cy="390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171449</xdr:colOff>
      <xdr:row>18</xdr:row>
      <xdr:rowOff>171450</xdr:rowOff>
    </xdr:from>
    <xdr:to>
      <xdr:col>10</xdr:col>
      <xdr:colOff>742065</xdr:colOff>
      <xdr:row>21</xdr:row>
      <xdr:rowOff>219075</xdr:rowOff>
    </xdr:to>
    <xdr:sp macro="" textlink="">
      <xdr:nvSpPr>
        <xdr:cNvPr id="12" name="強調線吹き出し 1 6">
          <a:extLst>
            <a:ext uri="{FF2B5EF4-FFF2-40B4-BE49-F238E27FC236}">
              <a16:creationId xmlns:a16="http://schemas.microsoft.com/office/drawing/2014/main" id="{04605269-71CD-4642-9E92-307C3A002B7D}"/>
            </a:ext>
          </a:extLst>
        </xdr:cNvPr>
        <xdr:cNvSpPr/>
      </xdr:nvSpPr>
      <xdr:spPr>
        <a:xfrm>
          <a:off x="2571749" y="3143250"/>
          <a:ext cx="4256791" cy="504825"/>
        </a:xfrm>
        <a:prstGeom prst="accentCallout1">
          <a:avLst>
            <a:gd name="adj1" fmla="val 55099"/>
            <a:gd name="adj2" fmla="val 2805"/>
            <a:gd name="adj3" fmla="val 175544"/>
            <a:gd name="adj4" fmla="val -28181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陸上であれば、往復</a:t>
          </a:r>
          <a:r>
            <a:rPr kumimoji="1" lang="en-US" altLang="ja-JP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6,610</a:t>
          </a:r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円を超える金額は記入できません。</a:t>
          </a:r>
          <a:endParaRPr kumimoji="1" lang="en-US" altLang="ja-JP" sz="1100"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超えている場合は、</a:t>
          </a:r>
          <a:r>
            <a:rPr kumimoji="1" lang="en-US" altLang="ja-JP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6,610</a:t>
          </a:r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円と記入</a:t>
          </a:r>
        </a:p>
      </xdr:txBody>
    </xdr:sp>
    <xdr:clientData/>
  </xdr:twoCellAnchor>
  <xdr:twoCellAnchor>
    <xdr:from>
      <xdr:col>2</xdr:col>
      <xdr:colOff>695325</xdr:colOff>
      <xdr:row>28</xdr:row>
      <xdr:rowOff>85725</xdr:rowOff>
    </xdr:from>
    <xdr:to>
      <xdr:col>7</xdr:col>
      <xdr:colOff>632593</xdr:colOff>
      <xdr:row>30</xdr:row>
      <xdr:rowOff>123714</xdr:rowOff>
    </xdr:to>
    <xdr:sp macro="" textlink="">
      <xdr:nvSpPr>
        <xdr:cNvPr id="13" name="強調線吹き出し 1 8">
          <a:extLst>
            <a:ext uri="{FF2B5EF4-FFF2-40B4-BE49-F238E27FC236}">
              <a16:creationId xmlns:a16="http://schemas.microsoft.com/office/drawing/2014/main" id="{39F2EB7B-1837-4134-A077-1F79FDEC60D8}"/>
            </a:ext>
          </a:extLst>
        </xdr:cNvPr>
        <xdr:cNvSpPr/>
      </xdr:nvSpPr>
      <xdr:spPr>
        <a:xfrm rot="248835">
          <a:off x="1619250" y="5114925"/>
          <a:ext cx="2832868" cy="495189"/>
        </a:xfrm>
        <a:prstGeom prst="accentCallout1">
          <a:avLst>
            <a:gd name="adj1" fmla="val -7162"/>
            <a:gd name="adj2" fmla="val -2582"/>
            <a:gd name="adj3" fmla="val -90260"/>
            <a:gd name="adj4" fmla="val -5624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marL="0" indent="0" algn="l"/>
          <a:r>
            <a:rPr kumimoji="1" lang="en-US" altLang="ja-JP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1</a:t>
          </a:r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人は保護者の引率で現地集合した</a:t>
          </a:r>
          <a:br>
            <a:rPr kumimoji="1" lang="en-US" altLang="ja-JP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</a:br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帰りは、電車で帰った場合</a:t>
          </a:r>
          <a:endParaRPr kumimoji="1" lang="en-US" altLang="ja-JP" sz="1050">
            <a:solidFill>
              <a:schemeClr val="dk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  <a:cs typeface="+mn-cs"/>
          </a:endParaRPr>
        </a:p>
      </xdr:txBody>
    </xdr:sp>
    <xdr:clientData/>
  </xdr:twoCellAnchor>
  <xdr:twoCellAnchor>
    <xdr:from>
      <xdr:col>5</xdr:col>
      <xdr:colOff>285750</xdr:colOff>
      <xdr:row>33</xdr:row>
      <xdr:rowOff>200025</xdr:rowOff>
    </xdr:from>
    <xdr:to>
      <xdr:col>9</xdr:col>
      <xdr:colOff>676276</xdr:colOff>
      <xdr:row>34</xdr:row>
      <xdr:rowOff>209550</xdr:rowOff>
    </xdr:to>
    <xdr:sp macro="" textlink="">
      <xdr:nvSpPr>
        <xdr:cNvPr id="14" name="強調線吹き出し 1 15">
          <a:extLst>
            <a:ext uri="{FF2B5EF4-FFF2-40B4-BE49-F238E27FC236}">
              <a16:creationId xmlns:a16="http://schemas.microsoft.com/office/drawing/2014/main" id="{6E75B68E-9996-4D84-ABF5-03FF6CBCACC1}"/>
            </a:ext>
          </a:extLst>
        </xdr:cNvPr>
        <xdr:cNvSpPr/>
      </xdr:nvSpPr>
      <xdr:spPr>
        <a:xfrm rot="21398248">
          <a:off x="2686050" y="6372225"/>
          <a:ext cx="3171826" cy="238125"/>
        </a:xfrm>
        <a:prstGeom prst="accentCallout1">
          <a:avLst>
            <a:gd name="adj1" fmla="val 19625"/>
            <a:gd name="adj2" fmla="val -2079"/>
            <a:gd name="adj3" fmla="val 148921"/>
            <a:gd name="adj4" fmla="val -39822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05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実際にかかった宿泊金額（領収書通り）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64"/>
  <sheetViews>
    <sheetView tabSelected="1" view="pageBreakPreview" zoomScaleNormal="100" zoomScaleSheetLayoutView="100" workbookViewId="0">
      <selection activeCell="H32" sqref="H32"/>
    </sheetView>
  </sheetViews>
  <sheetFormatPr defaultRowHeight="15" x14ac:dyDescent="0.15"/>
  <cols>
    <col min="1" max="1" width="3.875" style="1" customWidth="1"/>
    <col min="2" max="2" width="8.25" style="1" customWidth="1"/>
    <col min="3" max="3" width="10.75" style="1" customWidth="1"/>
    <col min="4" max="4" width="3.625" style="1" customWidth="1"/>
    <col min="5" max="5" width="5" style="1" customWidth="1"/>
    <col min="6" max="6" width="9.25" style="1" customWidth="1"/>
    <col min="7" max="7" width="9.375" style="1" customWidth="1"/>
    <col min="8" max="8" width="8.5" style="1" customWidth="1"/>
    <col min="9" max="9" width="9.375" style="1" customWidth="1"/>
    <col min="10" max="10" width="11.875" style="1" customWidth="1"/>
    <col min="11" max="11" width="10.625" style="1" customWidth="1"/>
    <col min="12" max="23" width="9" style="1"/>
    <col min="24" max="24" width="3.5" style="1" customWidth="1"/>
    <col min="25" max="26" width="9" style="1" hidden="1" customWidth="1"/>
    <col min="27" max="27" width="36.25" style="1" customWidth="1"/>
    <col min="28" max="28" width="9" style="1"/>
    <col min="29" max="29" width="9.25" style="1" bestFit="1" customWidth="1"/>
    <col min="30" max="30" width="9" style="1"/>
    <col min="31" max="31" width="9.25" style="1" bestFit="1" customWidth="1"/>
    <col min="32" max="32" width="9.125" style="1" bestFit="1" customWidth="1"/>
    <col min="33" max="34" width="9.25" style="1" bestFit="1" customWidth="1"/>
    <col min="35" max="35" width="11.125" style="1" bestFit="1" customWidth="1"/>
    <col min="36" max="36" width="10.125" style="1" bestFit="1" customWidth="1"/>
    <col min="37" max="37" width="7" style="1" customWidth="1"/>
    <col min="38" max="16384" width="9" style="1"/>
  </cols>
  <sheetData>
    <row r="1" spans="1:41" x14ac:dyDescent="0.15">
      <c r="A1" s="105" t="s">
        <v>7</v>
      </c>
      <c r="B1" s="105"/>
      <c r="C1" s="105"/>
      <c r="D1" s="105"/>
    </row>
    <row r="2" spans="1:41" ht="14.1" customHeight="1" x14ac:dyDescent="0.15">
      <c r="A2" s="104" t="s">
        <v>38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AA2" s="55" t="s">
        <v>28</v>
      </c>
      <c r="AB2" s="55" t="s">
        <v>3</v>
      </c>
      <c r="AC2" s="55" t="s">
        <v>29</v>
      </c>
      <c r="AD2" s="55"/>
      <c r="AE2" s="55" t="s">
        <v>30</v>
      </c>
      <c r="AF2" s="55"/>
      <c r="AG2" s="55" t="s">
        <v>31</v>
      </c>
      <c r="AH2" s="55" t="s">
        <v>32</v>
      </c>
      <c r="AI2" s="55" t="s">
        <v>33</v>
      </c>
      <c r="AJ2" s="55" t="s">
        <v>50</v>
      </c>
      <c r="AK2" s="56" t="s">
        <v>51</v>
      </c>
    </row>
    <row r="3" spans="1:41" ht="14.1" customHeight="1" x14ac:dyDescent="0.15">
      <c r="B3" s="1" t="s">
        <v>0</v>
      </c>
      <c r="AA3" s="119" t="s">
        <v>72</v>
      </c>
      <c r="AB3" s="120" t="s">
        <v>73</v>
      </c>
      <c r="AC3" s="121">
        <v>46037</v>
      </c>
      <c r="AD3" s="122" t="s">
        <v>27</v>
      </c>
      <c r="AE3" s="123">
        <v>46038</v>
      </c>
      <c r="AF3" s="124" t="s">
        <v>74</v>
      </c>
      <c r="AG3" s="125"/>
      <c r="AH3" s="126"/>
      <c r="AI3" s="2">
        <v>18180</v>
      </c>
      <c r="AJ3" s="127">
        <v>7700</v>
      </c>
      <c r="AK3" s="128">
        <f>AJ3/2</f>
        <v>3850</v>
      </c>
      <c r="AL3" s="3">
        <v>2</v>
      </c>
      <c r="AM3" s="4">
        <f>AJ3*AL3</f>
        <v>15400</v>
      </c>
      <c r="AN3" s="2">
        <f>AM3/2</f>
        <v>7700</v>
      </c>
      <c r="AO3" s="5">
        <v>23100</v>
      </c>
    </row>
    <row r="4" spans="1:41" ht="14.1" customHeight="1" x14ac:dyDescent="0.15">
      <c r="B4" s="1" t="s">
        <v>36</v>
      </c>
      <c r="C4" s="1" t="s">
        <v>71</v>
      </c>
      <c r="F4" s="6" t="s">
        <v>1</v>
      </c>
      <c r="AA4" s="129" t="s">
        <v>75</v>
      </c>
      <c r="AB4" s="130" t="s">
        <v>73</v>
      </c>
      <c r="AC4" s="121">
        <v>46037</v>
      </c>
      <c r="AD4" s="131" t="s">
        <v>27</v>
      </c>
      <c r="AE4" s="123">
        <v>46039</v>
      </c>
      <c r="AF4" s="124" t="s">
        <v>76</v>
      </c>
      <c r="AG4" s="125"/>
      <c r="AH4" s="126"/>
      <c r="AI4" s="132">
        <v>18180</v>
      </c>
      <c r="AJ4" s="127">
        <v>7700</v>
      </c>
      <c r="AK4" s="128">
        <f t="shared" ref="AK4:AK8" si="0">AJ4/2</f>
        <v>3850</v>
      </c>
      <c r="AL4" s="7">
        <v>3</v>
      </c>
      <c r="AM4" s="4">
        <f t="shared" ref="AM4:AM8" si="1">AJ4*AL4</f>
        <v>23100</v>
      </c>
      <c r="AN4" s="2">
        <f t="shared" ref="AN4:AN6" si="2">AM4/2</f>
        <v>11550</v>
      </c>
      <c r="AO4" s="5">
        <v>46200</v>
      </c>
    </row>
    <row r="5" spans="1:41" ht="14.1" customHeight="1" x14ac:dyDescent="0.15">
      <c r="H5" s="1" t="s">
        <v>39</v>
      </c>
      <c r="I5" s="8"/>
      <c r="J5" s="8"/>
      <c r="K5" s="8"/>
      <c r="AA5" s="133" t="s">
        <v>77</v>
      </c>
      <c r="AB5" s="130" t="s">
        <v>78</v>
      </c>
      <c r="AC5" s="121">
        <v>46031</v>
      </c>
      <c r="AD5" s="131" t="s">
        <v>27</v>
      </c>
      <c r="AE5" s="123">
        <v>46033</v>
      </c>
      <c r="AF5" s="124" t="s">
        <v>79</v>
      </c>
      <c r="AG5" s="125"/>
      <c r="AH5" s="126"/>
      <c r="AI5" s="132">
        <v>10880</v>
      </c>
      <c r="AJ5" s="127">
        <v>7700</v>
      </c>
      <c r="AK5" s="128">
        <f t="shared" si="0"/>
        <v>3850</v>
      </c>
      <c r="AL5" s="7">
        <v>3</v>
      </c>
      <c r="AM5" s="4">
        <f t="shared" si="1"/>
        <v>23100</v>
      </c>
      <c r="AN5" s="2">
        <f t="shared" si="2"/>
        <v>11550</v>
      </c>
      <c r="AO5" s="5">
        <v>23100</v>
      </c>
    </row>
    <row r="6" spans="1:41" ht="15" customHeight="1" x14ac:dyDescent="0.15">
      <c r="AA6" s="133" t="s">
        <v>80</v>
      </c>
      <c r="AB6" s="130" t="s">
        <v>81</v>
      </c>
      <c r="AC6" s="121">
        <v>46019</v>
      </c>
      <c r="AD6" s="131"/>
      <c r="AE6" s="123"/>
      <c r="AF6" s="134" t="s">
        <v>82</v>
      </c>
      <c r="AG6" s="135"/>
      <c r="AH6" s="136"/>
      <c r="AI6" s="132">
        <v>11820</v>
      </c>
      <c r="AJ6" s="127">
        <v>7700</v>
      </c>
      <c r="AK6" s="128">
        <f t="shared" si="0"/>
        <v>3850</v>
      </c>
      <c r="AL6" s="7">
        <v>2</v>
      </c>
      <c r="AM6" s="4">
        <f t="shared" si="1"/>
        <v>15400</v>
      </c>
      <c r="AN6" s="2">
        <f t="shared" si="2"/>
        <v>7700</v>
      </c>
      <c r="AO6" s="5">
        <v>15400</v>
      </c>
    </row>
    <row r="7" spans="1:41" ht="14.1" customHeight="1" x14ac:dyDescent="0.25">
      <c r="G7" s="1" t="s">
        <v>37</v>
      </c>
      <c r="H7" s="9" t="s">
        <v>40</v>
      </c>
      <c r="I7" s="10"/>
      <c r="J7" s="10"/>
      <c r="K7" s="11" t="s">
        <v>22</v>
      </c>
      <c r="AA7" s="133" t="s">
        <v>83</v>
      </c>
      <c r="AB7" s="130" t="s">
        <v>84</v>
      </c>
      <c r="AC7" s="121">
        <v>46031</v>
      </c>
      <c r="AD7" s="131" t="s">
        <v>27</v>
      </c>
      <c r="AE7" s="123">
        <v>46033</v>
      </c>
      <c r="AF7" s="124" t="s">
        <v>85</v>
      </c>
      <c r="AG7" s="135"/>
      <c r="AH7" s="136"/>
      <c r="AI7" s="132">
        <v>16240</v>
      </c>
      <c r="AJ7" s="127">
        <v>7700</v>
      </c>
      <c r="AK7" s="128">
        <f t="shared" si="0"/>
        <v>3850</v>
      </c>
      <c r="AL7" s="7">
        <v>2</v>
      </c>
      <c r="AM7" s="4">
        <f t="shared" si="1"/>
        <v>15400</v>
      </c>
      <c r="AN7" s="2">
        <f>AM7/2</f>
        <v>7700</v>
      </c>
      <c r="AO7" s="5">
        <v>23100</v>
      </c>
    </row>
    <row r="8" spans="1:41" ht="14.1" customHeight="1" x14ac:dyDescent="0.1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AA8" s="133" t="s">
        <v>86</v>
      </c>
      <c r="AB8" s="130" t="s">
        <v>84</v>
      </c>
      <c r="AC8" s="121">
        <v>46032</v>
      </c>
      <c r="AD8" s="131" t="s">
        <v>27</v>
      </c>
      <c r="AE8" s="123">
        <v>46033</v>
      </c>
      <c r="AF8" s="124" t="s">
        <v>87</v>
      </c>
      <c r="AG8" s="135"/>
      <c r="AH8" s="136"/>
      <c r="AI8" s="137">
        <v>16240</v>
      </c>
      <c r="AJ8" s="138">
        <v>7700</v>
      </c>
      <c r="AK8" s="128">
        <f t="shared" si="0"/>
        <v>3850</v>
      </c>
      <c r="AL8" s="13">
        <v>1</v>
      </c>
      <c r="AM8" s="4">
        <f t="shared" si="1"/>
        <v>7700</v>
      </c>
      <c r="AN8" s="2">
        <f>AM8/2</f>
        <v>3850</v>
      </c>
      <c r="AO8" s="5">
        <v>23100</v>
      </c>
    </row>
    <row r="9" spans="1:41" ht="18.75" x14ac:dyDescent="0.15">
      <c r="A9" s="109" t="s">
        <v>9</v>
      </c>
      <c r="B9" s="110"/>
      <c r="C9" s="110"/>
      <c r="D9" s="110"/>
      <c r="E9" s="110"/>
      <c r="F9" s="110"/>
      <c r="G9" s="110"/>
      <c r="H9" s="110"/>
      <c r="I9" s="110"/>
      <c r="J9" s="110"/>
      <c r="K9" s="110"/>
      <c r="AA9" s="82"/>
      <c r="AB9" s="83"/>
      <c r="AC9" s="70"/>
      <c r="AD9" s="71"/>
      <c r="AE9" s="72"/>
      <c r="AF9" s="73"/>
      <c r="AG9" s="74"/>
      <c r="AH9" s="75"/>
      <c r="AI9" s="84"/>
      <c r="AJ9" s="77"/>
      <c r="AK9" s="67"/>
    </row>
    <row r="10" spans="1:41" ht="18.75" x14ac:dyDescent="0.15">
      <c r="A10" s="109" t="s">
        <v>10</v>
      </c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AA10" s="78"/>
      <c r="AB10" s="79"/>
      <c r="AC10" s="70"/>
      <c r="AD10" s="71"/>
      <c r="AE10" s="72"/>
      <c r="AF10" s="73"/>
      <c r="AG10" s="98"/>
      <c r="AH10" s="100"/>
      <c r="AI10" s="84"/>
      <c r="AJ10" s="77"/>
      <c r="AK10" s="67"/>
    </row>
    <row r="11" spans="1:41" ht="6" customHeight="1" x14ac:dyDescent="0.1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AA11" s="82"/>
      <c r="AB11" s="85"/>
      <c r="AC11" s="70"/>
      <c r="AD11" s="71"/>
      <c r="AE11" s="72"/>
      <c r="AF11" s="73"/>
      <c r="AG11" s="98"/>
      <c r="AH11" s="100"/>
      <c r="AI11" s="86"/>
      <c r="AJ11" s="77"/>
      <c r="AK11" s="67"/>
    </row>
    <row r="12" spans="1:41" ht="18.75" x14ac:dyDescent="0.15">
      <c r="A12" s="110" t="s">
        <v>2</v>
      </c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AA12" s="82"/>
      <c r="AB12" s="85"/>
      <c r="AC12" s="70"/>
      <c r="AD12" s="71"/>
      <c r="AE12" s="87"/>
      <c r="AF12" s="88"/>
      <c r="AG12" s="98"/>
      <c r="AH12" s="100"/>
      <c r="AI12" s="89"/>
      <c r="AJ12" s="77"/>
      <c r="AK12" s="67"/>
    </row>
    <row r="13" spans="1:41" ht="6" customHeight="1" x14ac:dyDescent="0.15">
      <c r="AA13" s="90"/>
      <c r="AB13" s="79"/>
      <c r="AC13" s="70"/>
      <c r="AD13" s="71"/>
      <c r="AE13" s="72"/>
      <c r="AF13" s="73"/>
      <c r="AG13" s="74"/>
      <c r="AH13" s="75"/>
      <c r="AI13" s="89"/>
      <c r="AJ13" s="77"/>
      <c r="AK13" s="67"/>
    </row>
    <row r="14" spans="1:41" ht="12" customHeight="1" x14ac:dyDescent="0.15">
      <c r="G14" s="6" t="s">
        <v>20</v>
      </c>
      <c r="AA14" s="78"/>
      <c r="AB14" s="79"/>
      <c r="AC14" s="70"/>
      <c r="AD14" s="71"/>
      <c r="AE14" s="72"/>
      <c r="AF14" s="73"/>
      <c r="AG14" s="98"/>
      <c r="AH14" s="100"/>
      <c r="AI14" s="84"/>
      <c r="AJ14" s="77"/>
      <c r="AK14" s="67"/>
    </row>
    <row r="15" spans="1:41" ht="15" customHeight="1" x14ac:dyDescent="0.15">
      <c r="A15" s="1">
        <v>1</v>
      </c>
      <c r="B15" s="1" t="s">
        <v>5</v>
      </c>
      <c r="C15" s="111" t="s">
        <v>86</v>
      </c>
      <c r="D15" s="111"/>
      <c r="E15" s="111"/>
      <c r="F15" s="111"/>
      <c r="G15" s="111"/>
      <c r="H15" s="112"/>
      <c r="I15" s="112"/>
      <c r="J15" s="112"/>
      <c r="AA15" s="91"/>
      <c r="AB15" s="92"/>
      <c r="AC15" s="93"/>
      <c r="AD15" s="94"/>
      <c r="AE15" s="95"/>
      <c r="AF15" s="88"/>
      <c r="AG15" s="98"/>
      <c r="AH15" s="100"/>
      <c r="AI15" s="96"/>
      <c r="AJ15" s="97"/>
      <c r="AK15" s="67"/>
    </row>
    <row r="16" spans="1:41" ht="6" customHeight="1" x14ac:dyDescent="0.15"/>
    <row r="17" spans="1:11" ht="15.75" customHeight="1" x14ac:dyDescent="0.15">
      <c r="A17" s="1">
        <v>2</v>
      </c>
      <c r="B17" s="1" t="s">
        <v>3</v>
      </c>
      <c r="C17" s="14" t="str">
        <f>VLOOKUP(C15,AA2:AK14,2,FALSE)</f>
        <v>帯広市</v>
      </c>
      <c r="D17" s="6"/>
      <c r="E17" s="6"/>
    </row>
    <row r="18" spans="1:11" ht="6" customHeight="1" x14ac:dyDescent="0.15"/>
    <row r="19" spans="1:11" x14ac:dyDescent="0.15">
      <c r="A19" s="1">
        <v>3</v>
      </c>
      <c r="B19" s="1" t="s">
        <v>8</v>
      </c>
      <c r="C19" s="1" t="str">
        <f>VLOOKUP(C15,AA2:AK14,6,FALSE)</f>
        <v>令和８年１月10日から1月11日まで</v>
      </c>
    </row>
    <row r="20" spans="1:11" ht="6" customHeight="1" x14ac:dyDescent="0.15"/>
    <row r="21" spans="1:11" x14ac:dyDescent="0.15">
      <c r="A21" s="1">
        <v>4</v>
      </c>
      <c r="B21" s="1" t="s">
        <v>6</v>
      </c>
    </row>
    <row r="22" spans="1:11" ht="18" customHeight="1" thickBot="1" x14ac:dyDescent="0.2">
      <c r="A22" s="108" t="s">
        <v>4</v>
      </c>
      <c r="B22" s="108"/>
      <c r="C22" s="108"/>
      <c r="D22" s="108"/>
      <c r="E22" s="108"/>
      <c r="F22" s="108"/>
    </row>
    <row r="23" spans="1:11" ht="18" customHeight="1" x14ac:dyDescent="0.15">
      <c r="A23" s="117" t="s">
        <v>48</v>
      </c>
      <c r="B23" s="118"/>
      <c r="C23" s="118"/>
      <c r="D23" s="118"/>
      <c r="E23" s="118"/>
      <c r="F23" s="118"/>
      <c r="G23" s="118"/>
      <c r="H23" s="118"/>
      <c r="I23" s="118"/>
      <c r="J23" s="118"/>
      <c r="K23" s="17"/>
    </row>
    <row r="24" spans="1:11" ht="18" customHeight="1" x14ac:dyDescent="0.15">
      <c r="A24" s="18" t="s">
        <v>11</v>
      </c>
      <c r="B24" s="1" t="s">
        <v>12</v>
      </c>
      <c r="C24" s="49"/>
      <c r="F24" s="1" t="s">
        <v>13</v>
      </c>
      <c r="G24" s="8"/>
      <c r="H24" s="1" t="s">
        <v>14</v>
      </c>
      <c r="J24" s="1">
        <f>C24*G24</f>
        <v>0</v>
      </c>
      <c r="K24" s="19" t="s">
        <v>15</v>
      </c>
    </row>
    <row r="25" spans="1:11" ht="18" customHeight="1" x14ac:dyDescent="0.15">
      <c r="A25" s="20" t="s">
        <v>42</v>
      </c>
      <c r="B25" s="21"/>
      <c r="C25" s="21"/>
      <c r="D25" s="21"/>
      <c r="E25" s="21"/>
      <c r="F25" s="21"/>
      <c r="G25" s="21"/>
      <c r="H25" s="21"/>
      <c r="I25" s="21"/>
      <c r="J25" s="21"/>
      <c r="K25" s="22"/>
    </row>
    <row r="26" spans="1:11" ht="18" customHeight="1" x14ac:dyDescent="0.15">
      <c r="A26" s="18" t="s">
        <v>11</v>
      </c>
      <c r="B26" s="1" t="s">
        <v>12</v>
      </c>
      <c r="C26" s="8"/>
      <c r="F26" s="1" t="s">
        <v>13</v>
      </c>
      <c r="G26" s="8"/>
      <c r="H26" s="1" t="s">
        <v>14</v>
      </c>
      <c r="J26" s="1">
        <f>C26*G26</f>
        <v>0</v>
      </c>
      <c r="K26" s="19" t="s">
        <v>15</v>
      </c>
    </row>
    <row r="27" spans="1:11" ht="18" customHeight="1" x14ac:dyDescent="0.15">
      <c r="A27" s="18" t="s">
        <v>11</v>
      </c>
      <c r="B27" s="1" t="s">
        <v>12</v>
      </c>
      <c r="C27" s="8"/>
      <c r="F27" s="1" t="s">
        <v>13</v>
      </c>
      <c r="G27" s="8"/>
      <c r="H27" s="1" t="s">
        <v>14</v>
      </c>
      <c r="J27" s="1">
        <f>C27*G27</f>
        <v>0</v>
      </c>
      <c r="K27" s="19" t="s">
        <v>15</v>
      </c>
    </row>
    <row r="28" spans="1:11" ht="18" customHeight="1" x14ac:dyDescent="0.15">
      <c r="A28" s="18" t="s">
        <v>11</v>
      </c>
      <c r="B28" s="1" t="s">
        <v>12</v>
      </c>
      <c r="C28" s="8"/>
      <c r="F28" s="1" t="s">
        <v>13</v>
      </c>
      <c r="G28" s="8"/>
      <c r="H28" s="1" t="s">
        <v>14</v>
      </c>
      <c r="J28" s="1">
        <f>C28*G28</f>
        <v>0</v>
      </c>
      <c r="K28" s="19" t="s">
        <v>15</v>
      </c>
    </row>
    <row r="29" spans="1:11" ht="18" customHeight="1" x14ac:dyDescent="0.15">
      <c r="A29" s="18" t="s">
        <v>11</v>
      </c>
      <c r="B29" s="1" t="s">
        <v>41</v>
      </c>
      <c r="C29" s="8"/>
      <c r="F29" s="1" t="s">
        <v>13</v>
      </c>
      <c r="G29" s="8"/>
      <c r="H29" s="1" t="s">
        <v>14</v>
      </c>
      <c r="J29" s="1">
        <f t="shared" ref="J29:J32" si="3">C29*G29</f>
        <v>0</v>
      </c>
      <c r="K29" s="19" t="s">
        <v>15</v>
      </c>
    </row>
    <row r="30" spans="1:11" ht="18" customHeight="1" x14ac:dyDescent="0.15">
      <c r="A30" s="18" t="s">
        <v>11</v>
      </c>
      <c r="B30" s="1" t="s">
        <v>41</v>
      </c>
      <c r="C30" s="8"/>
      <c r="F30" s="1" t="s">
        <v>13</v>
      </c>
      <c r="G30" s="8"/>
      <c r="H30" s="1" t="s">
        <v>14</v>
      </c>
      <c r="J30" s="1">
        <f t="shared" si="3"/>
        <v>0</v>
      </c>
      <c r="K30" s="19" t="s">
        <v>15</v>
      </c>
    </row>
    <row r="31" spans="1:11" ht="18" customHeight="1" x14ac:dyDescent="0.15">
      <c r="A31" s="18" t="s">
        <v>11</v>
      </c>
      <c r="B31" s="1" t="s">
        <v>41</v>
      </c>
      <c r="C31" s="8"/>
      <c r="F31" s="1" t="s">
        <v>13</v>
      </c>
      <c r="G31" s="8"/>
      <c r="H31" s="1" t="s">
        <v>14</v>
      </c>
      <c r="J31" s="1">
        <f t="shared" si="3"/>
        <v>0</v>
      </c>
      <c r="K31" s="19" t="s">
        <v>15</v>
      </c>
    </row>
    <row r="32" spans="1:11" ht="18" customHeight="1" x14ac:dyDescent="0.15">
      <c r="A32" s="18" t="s">
        <v>11</v>
      </c>
      <c r="B32" s="1" t="s">
        <v>41</v>
      </c>
      <c r="C32" s="8"/>
      <c r="F32" s="1" t="s">
        <v>13</v>
      </c>
      <c r="G32" s="8"/>
      <c r="H32" s="1" t="s">
        <v>14</v>
      </c>
      <c r="J32" s="1">
        <f t="shared" si="3"/>
        <v>0</v>
      </c>
      <c r="K32" s="19" t="s">
        <v>15</v>
      </c>
    </row>
    <row r="33" spans="1:11" ht="18" customHeight="1" x14ac:dyDescent="0.15">
      <c r="A33" s="18"/>
      <c r="C33" s="8"/>
      <c r="G33" s="23" t="s">
        <v>23</v>
      </c>
      <c r="H33" s="23" t="s">
        <v>16</v>
      </c>
      <c r="J33" s="1">
        <f>SUM(J26:J32)</f>
        <v>0</v>
      </c>
      <c r="K33" s="19" t="s">
        <v>15</v>
      </c>
    </row>
    <row r="34" spans="1:11" ht="18" customHeight="1" thickBot="1" x14ac:dyDescent="0.2">
      <c r="A34" s="24"/>
      <c r="B34" s="25"/>
      <c r="C34" s="25"/>
      <c r="D34" s="25"/>
      <c r="E34" s="25"/>
      <c r="F34" s="25"/>
      <c r="G34" s="26" t="s">
        <v>43</v>
      </c>
      <c r="H34" s="26" t="s">
        <v>16</v>
      </c>
      <c r="I34" s="25"/>
      <c r="J34" s="25">
        <f>SUM(J24)+J33</f>
        <v>0</v>
      </c>
      <c r="K34" s="27" t="s">
        <v>17</v>
      </c>
    </row>
    <row r="35" spans="1:11" ht="18" customHeight="1" thickBot="1" x14ac:dyDescent="0.2">
      <c r="A35" s="108" t="s">
        <v>21</v>
      </c>
      <c r="B35" s="108"/>
      <c r="C35" s="108"/>
      <c r="D35" s="108"/>
      <c r="E35" s="108"/>
      <c r="F35" s="108"/>
    </row>
    <row r="36" spans="1:11" ht="18" customHeight="1" x14ac:dyDescent="0.15">
      <c r="A36" s="106" t="s">
        <v>88</v>
      </c>
      <c r="B36" s="107"/>
      <c r="C36" s="107"/>
      <c r="D36" s="107"/>
      <c r="E36" s="107"/>
      <c r="F36" s="107"/>
      <c r="G36" s="16"/>
      <c r="H36" s="16"/>
      <c r="I36" s="16"/>
      <c r="J36" s="16"/>
      <c r="K36" s="17"/>
    </row>
    <row r="37" spans="1:11" ht="18" customHeight="1" x14ac:dyDescent="0.15">
      <c r="A37" s="18" t="s">
        <v>11</v>
      </c>
      <c r="B37" s="1" t="s">
        <v>12</v>
      </c>
      <c r="D37" s="1" t="s">
        <v>13</v>
      </c>
      <c r="G37" s="1" t="s">
        <v>18</v>
      </c>
      <c r="I37" s="1" t="s">
        <v>14</v>
      </c>
      <c r="J37" s="1">
        <f>C37*F37*H37</f>
        <v>0</v>
      </c>
      <c r="K37" s="19" t="s">
        <v>15</v>
      </c>
    </row>
    <row r="38" spans="1:11" ht="18" customHeight="1" x14ac:dyDescent="0.15">
      <c r="A38" s="20" t="s">
        <v>45</v>
      </c>
      <c r="B38" s="21"/>
      <c r="C38" s="21"/>
      <c r="D38" s="21"/>
      <c r="E38" s="21"/>
      <c r="F38" s="21"/>
      <c r="G38" s="21"/>
      <c r="H38" s="21"/>
      <c r="I38" s="21"/>
      <c r="J38" s="21"/>
      <c r="K38" s="22"/>
    </row>
    <row r="39" spans="1:11" ht="18" customHeight="1" x14ac:dyDescent="0.15">
      <c r="A39" s="18" t="s">
        <v>11</v>
      </c>
      <c r="B39" s="1" t="s">
        <v>12</v>
      </c>
      <c r="C39" s="8"/>
      <c r="D39" s="1" t="s">
        <v>13</v>
      </c>
      <c r="F39" s="8"/>
      <c r="G39" s="1" t="s">
        <v>18</v>
      </c>
      <c r="H39" s="8"/>
      <c r="I39" s="1" t="s">
        <v>14</v>
      </c>
      <c r="J39" s="1">
        <f>C39*F39*H39</f>
        <v>0</v>
      </c>
      <c r="K39" s="19" t="s">
        <v>15</v>
      </c>
    </row>
    <row r="40" spans="1:11" ht="18" customHeight="1" x14ac:dyDescent="0.15">
      <c r="A40" s="18" t="s">
        <v>11</v>
      </c>
      <c r="B40" s="1" t="s">
        <v>12</v>
      </c>
      <c r="C40" s="8"/>
      <c r="D40" s="1" t="s">
        <v>13</v>
      </c>
      <c r="F40" s="8"/>
      <c r="G40" s="1" t="s">
        <v>18</v>
      </c>
      <c r="H40" s="8"/>
      <c r="I40" s="1" t="s">
        <v>14</v>
      </c>
      <c r="J40" s="1">
        <f>C40*F40*H40</f>
        <v>0</v>
      </c>
      <c r="K40" s="19" t="s">
        <v>15</v>
      </c>
    </row>
    <row r="41" spans="1:11" ht="18" customHeight="1" x14ac:dyDescent="0.15">
      <c r="A41" s="18" t="s">
        <v>11</v>
      </c>
      <c r="B41" s="1" t="s">
        <v>12</v>
      </c>
      <c r="C41" s="8"/>
      <c r="D41" s="1" t="s">
        <v>13</v>
      </c>
      <c r="F41" s="8"/>
      <c r="G41" s="1" t="s">
        <v>18</v>
      </c>
      <c r="H41" s="8"/>
      <c r="I41" s="1" t="s">
        <v>14</v>
      </c>
      <c r="J41" s="1">
        <f>C41*F41*H41</f>
        <v>0</v>
      </c>
      <c r="K41" s="19" t="s">
        <v>15</v>
      </c>
    </row>
    <row r="42" spans="1:11" ht="18" customHeight="1" x14ac:dyDescent="0.15">
      <c r="A42" s="18" t="s">
        <v>11</v>
      </c>
      <c r="B42" s="1" t="s">
        <v>12</v>
      </c>
      <c r="C42" s="8"/>
      <c r="D42" s="1" t="s">
        <v>13</v>
      </c>
      <c r="F42" s="8"/>
      <c r="G42" s="1" t="s">
        <v>18</v>
      </c>
      <c r="H42" s="8"/>
      <c r="I42" s="1" t="s">
        <v>14</v>
      </c>
      <c r="J42" s="1">
        <f>C42*F42*H42</f>
        <v>0</v>
      </c>
      <c r="K42" s="19" t="s">
        <v>15</v>
      </c>
    </row>
    <row r="43" spans="1:11" ht="18" customHeight="1" x14ac:dyDescent="0.15">
      <c r="A43" s="18" t="s">
        <v>11</v>
      </c>
      <c r="B43" s="1" t="s">
        <v>41</v>
      </c>
      <c r="C43" s="8"/>
      <c r="D43" s="1" t="s">
        <v>13</v>
      </c>
      <c r="F43" s="8"/>
      <c r="G43" s="1" t="s">
        <v>18</v>
      </c>
      <c r="H43" s="8"/>
      <c r="I43" s="1" t="s">
        <v>14</v>
      </c>
      <c r="J43" s="1">
        <f t="shared" ref="J43:J48" si="4">C43*F43*H43</f>
        <v>0</v>
      </c>
      <c r="K43" s="19" t="s">
        <v>15</v>
      </c>
    </row>
    <row r="44" spans="1:11" ht="18" customHeight="1" x14ac:dyDescent="0.15">
      <c r="A44" s="18" t="s">
        <v>11</v>
      </c>
      <c r="B44" s="1" t="s">
        <v>41</v>
      </c>
      <c r="C44" s="8"/>
      <c r="D44" s="1" t="s">
        <v>13</v>
      </c>
      <c r="F44" s="8"/>
      <c r="G44" s="1" t="s">
        <v>18</v>
      </c>
      <c r="H44" s="8"/>
      <c r="I44" s="1" t="s">
        <v>14</v>
      </c>
      <c r="J44" s="1">
        <f t="shared" si="4"/>
        <v>0</v>
      </c>
      <c r="K44" s="19" t="s">
        <v>15</v>
      </c>
    </row>
    <row r="45" spans="1:11" ht="18" customHeight="1" x14ac:dyDescent="0.15">
      <c r="A45" s="18" t="s">
        <v>11</v>
      </c>
      <c r="B45" s="1" t="s">
        <v>41</v>
      </c>
      <c r="C45" s="8"/>
      <c r="D45" s="1" t="s">
        <v>13</v>
      </c>
      <c r="F45" s="8"/>
      <c r="G45" s="1" t="s">
        <v>18</v>
      </c>
      <c r="H45" s="8"/>
      <c r="I45" s="1" t="s">
        <v>14</v>
      </c>
      <c r="J45" s="1">
        <f t="shared" si="4"/>
        <v>0</v>
      </c>
      <c r="K45" s="19" t="s">
        <v>15</v>
      </c>
    </row>
    <row r="46" spans="1:11" ht="18" customHeight="1" x14ac:dyDescent="0.15">
      <c r="A46" s="18" t="s">
        <v>11</v>
      </c>
      <c r="B46" s="1" t="s">
        <v>41</v>
      </c>
      <c r="C46" s="8"/>
      <c r="D46" s="1" t="s">
        <v>13</v>
      </c>
      <c r="F46" s="8"/>
      <c r="G46" s="1" t="s">
        <v>18</v>
      </c>
      <c r="H46" s="8"/>
      <c r="I46" s="1" t="s">
        <v>14</v>
      </c>
      <c r="J46" s="1">
        <f t="shared" si="4"/>
        <v>0</v>
      </c>
      <c r="K46" s="19" t="s">
        <v>15</v>
      </c>
    </row>
    <row r="47" spans="1:11" ht="18" customHeight="1" x14ac:dyDescent="0.15">
      <c r="A47" s="18" t="s">
        <v>11</v>
      </c>
      <c r="B47" s="1" t="s">
        <v>41</v>
      </c>
      <c r="C47" s="8"/>
      <c r="D47" s="1" t="s">
        <v>13</v>
      </c>
      <c r="F47" s="8"/>
      <c r="G47" s="1" t="s">
        <v>18</v>
      </c>
      <c r="H47" s="8"/>
      <c r="I47" s="1" t="s">
        <v>14</v>
      </c>
      <c r="J47" s="1">
        <f t="shared" si="4"/>
        <v>0</v>
      </c>
      <c r="K47" s="19" t="s">
        <v>15</v>
      </c>
    </row>
    <row r="48" spans="1:11" ht="18" customHeight="1" x14ac:dyDescent="0.15">
      <c r="A48" s="18" t="s">
        <v>11</v>
      </c>
      <c r="B48" s="1" t="s">
        <v>41</v>
      </c>
      <c r="C48" s="8"/>
      <c r="D48" s="1" t="s">
        <v>13</v>
      </c>
      <c r="F48" s="8"/>
      <c r="G48" s="1" t="s">
        <v>18</v>
      </c>
      <c r="H48" s="8"/>
      <c r="I48" s="1" t="s">
        <v>14</v>
      </c>
      <c r="J48" s="1">
        <f t="shared" si="4"/>
        <v>0</v>
      </c>
      <c r="K48" s="19" t="s">
        <v>15</v>
      </c>
    </row>
    <row r="49" spans="1:11" ht="18" customHeight="1" thickBot="1" x14ac:dyDescent="0.2">
      <c r="A49" s="18"/>
      <c r="F49" s="23" t="s">
        <v>49</v>
      </c>
      <c r="H49" s="23" t="s">
        <v>16</v>
      </c>
      <c r="J49" s="1">
        <f>(J37+J39+J40+J41+J42+J43+J44+J45+J46+J47+J48)/2</f>
        <v>0</v>
      </c>
      <c r="K49" s="19" t="s">
        <v>19</v>
      </c>
    </row>
    <row r="50" spans="1:11" ht="18" customHeight="1" thickBot="1" x14ac:dyDescent="0.2">
      <c r="A50" s="115" t="s">
        <v>24</v>
      </c>
      <c r="B50" s="116"/>
      <c r="C50" s="116"/>
      <c r="D50" s="116"/>
      <c r="E50" s="116"/>
      <c r="F50" s="116"/>
      <c r="G50" s="51"/>
      <c r="H50" s="51"/>
      <c r="I50" s="29"/>
      <c r="J50" s="29"/>
      <c r="K50" s="30"/>
    </row>
    <row r="51" spans="1:11" ht="19.5" customHeight="1" thickBot="1" x14ac:dyDescent="0.2">
      <c r="A51" s="28" t="s">
        <v>11</v>
      </c>
      <c r="B51" s="29" t="s">
        <v>12</v>
      </c>
      <c r="C51" s="113"/>
      <c r="D51" s="113"/>
      <c r="E51" s="29" t="s">
        <v>13</v>
      </c>
      <c r="F51" s="29"/>
      <c r="G51" s="50"/>
      <c r="H51" s="29" t="s">
        <v>14</v>
      </c>
      <c r="I51" s="29"/>
      <c r="J51" s="29">
        <f>C51*G51</f>
        <v>0</v>
      </c>
      <c r="K51" s="30" t="s">
        <v>25</v>
      </c>
    </row>
    <row r="52" spans="1:11" ht="6" customHeight="1" thickBot="1" x14ac:dyDescent="0.2"/>
    <row r="53" spans="1:11" ht="7.5" customHeight="1" thickTop="1" x14ac:dyDescent="0.15">
      <c r="A53" s="31"/>
      <c r="B53" s="32"/>
      <c r="C53" s="32"/>
      <c r="D53" s="32"/>
      <c r="E53" s="32"/>
      <c r="F53" s="32"/>
      <c r="G53" s="32"/>
      <c r="H53" s="32"/>
      <c r="I53" s="32"/>
      <c r="J53" s="32"/>
      <c r="K53" s="33"/>
    </row>
    <row r="54" spans="1:11" x14ac:dyDescent="0.15">
      <c r="A54" s="34" t="s">
        <v>46</v>
      </c>
      <c r="D54" s="35" t="s">
        <v>26</v>
      </c>
      <c r="E54" s="35"/>
      <c r="H54" s="23" t="s">
        <v>16</v>
      </c>
      <c r="J54" s="1">
        <f>J34+J49+J51</f>
        <v>0</v>
      </c>
      <c r="K54" s="36" t="s">
        <v>15</v>
      </c>
    </row>
    <row r="55" spans="1:11" ht="6" customHeight="1" thickBot="1" x14ac:dyDescent="0.2">
      <c r="A55" s="37"/>
      <c r="B55" s="38"/>
      <c r="C55" s="38"/>
      <c r="D55" s="38"/>
      <c r="E55" s="38"/>
      <c r="F55" s="38"/>
      <c r="G55" s="38"/>
      <c r="H55" s="38"/>
      <c r="I55" s="38"/>
      <c r="J55" s="38"/>
      <c r="K55" s="39"/>
    </row>
    <row r="56" spans="1:11" ht="6" customHeight="1" thickTop="1" thickBot="1" x14ac:dyDescent="0.2"/>
    <row r="57" spans="1:11" x14ac:dyDescent="0.15">
      <c r="A57" s="40" t="s">
        <v>47</v>
      </c>
      <c r="B57" s="41"/>
      <c r="C57" s="41"/>
      <c r="D57" s="41"/>
      <c r="E57" s="41"/>
      <c r="F57" s="42"/>
      <c r="H57" s="52"/>
    </row>
    <row r="58" spans="1:11" ht="29.25" customHeight="1" x14ac:dyDescent="0.15">
      <c r="A58" s="43"/>
      <c r="B58" s="114">
        <f>J54</f>
        <v>0</v>
      </c>
      <c r="C58" s="114"/>
      <c r="D58" s="114"/>
      <c r="E58" s="44" t="s">
        <v>35</v>
      </c>
      <c r="F58" s="45"/>
      <c r="J58" s="53"/>
    </row>
    <row r="59" spans="1:11" ht="6" customHeight="1" thickBot="1" x14ac:dyDescent="0.2">
      <c r="A59" s="46"/>
      <c r="B59" s="47"/>
      <c r="C59" s="47"/>
      <c r="D59" s="47"/>
      <c r="E59" s="47"/>
      <c r="F59" s="48"/>
    </row>
    <row r="60" spans="1:11" ht="12" customHeight="1" thickBot="1" x14ac:dyDescent="0.2"/>
    <row r="61" spans="1:11" ht="11.25" customHeight="1" thickTop="1" x14ac:dyDescent="0.15">
      <c r="D61" s="31"/>
      <c r="E61" s="32"/>
      <c r="F61" s="32"/>
      <c r="G61" s="32"/>
      <c r="H61" s="32"/>
      <c r="I61" s="32"/>
      <c r="J61" s="33"/>
    </row>
    <row r="62" spans="1:11" ht="18" customHeight="1" x14ac:dyDescent="0.15">
      <c r="D62" s="101" t="s">
        <v>34</v>
      </c>
      <c r="E62" s="102"/>
      <c r="F62" s="102"/>
      <c r="G62" s="102"/>
      <c r="H62" s="102"/>
      <c r="I62" s="102"/>
      <c r="J62" s="103"/>
    </row>
    <row r="63" spans="1:11" ht="6.75" customHeight="1" thickBot="1" x14ac:dyDescent="0.2">
      <c r="D63" s="37"/>
      <c r="E63" s="38"/>
      <c r="F63" s="38"/>
      <c r="G63" s="38"/>
      <c r="H63" s="38"/>
      <c r="I63" s="38"/>
      <c r="J63" s="39"/>
    </row>
    <row r="64" spans="1:11" ht="15.75" thickTop="1" x14ac:dyDescent="0.15"/>
  </sheetData>
  <mergeCells count="19">
    <mergeCell ref="D62:J62"/>
    <mergeCell ref="A2:K2"/>
    <mergeCell ref="A1:D1"/>
    <mergeCell ref="A36:F36"/>
    <mergeCell ref="A22:F22"/>
    <mergeCell ref="A35:F35"/>
    <mergeCell ref="A9:K9"/>
    <mergeCell ref="A10:K10"/>
    <mergeCell ref="A12:K12"/>
    <mergeCell ref="C15:J15"/>
    <mergeCell ref="C51:D51"/>
    <mergeCell ref="B58:D58"/>
    <mergeCell ref="A50:F50"/>
    <mergeCell ref="A23:J23"/>
    <mergeCell ref="AG15:AH15"/>
    <mergeCell ref="AG12:AH12"/>
    <mergeCell ref="AG14:AH14"/>
    <mergeCell ref="AG10:AH10"/>
    <mergeCell ref="AG11:AH11"/>
  </mergeCells>
  <phoneticPr fontId="1"/>
  <conditionalFormatting sqref="C26:C33 G26:G33 C39:C48 F39:F48 H39:H48 C51:D51 G51">
    <cfRule type="cellIs" dxfId="3" priority="1" operator="notEqual">
      <formula>""</formula>
    </cfRule>
  </conditionalFormatting>
  <conditionalFormatting sqref="G24">
    <cfRule type="cellIs" dxfId="2" priority="2" operator="notEqual">
      <formula>""</formula>
    </cfRule>
    <cfRule type="colorScale" priority="3">
      <colorScale>
        <cfvo type="min"/>
        <cfvo type="max"/>
        <color rgb="FFFF7128"/>
        <color rgb="FFFFEF9C"/>
      </colorScale>
    </cfRule>
  </conditionalFormatting>
  <dataValidations count="1">
    <dataValidation type="list" allowBlank="1" showInputMessage="1" showErrorMessage="1" sqref="C15" xr:uid="{00000000-0002-0000-0000-000000000000}">
      <formula1>$AA$3:$AA$14</formula1>
    </dataValidation>
  </dataValidations>
  <printOptions horizontalCentered="1" verticalCentered="1"/>
  <pageMargins left="0.59055118110236227" right="0.59055118110236227" top="0.19685039370078741" bottom="0.19685039370078741" header="0.51181102362204722" footer="0.51181102362204722"/>
  <pageSetup paperSize="9" scale="91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8B6EB-4597-4312-A57B-BC674AAF32F2}">
  <dimension ref="A1:AO64"/>
  <sheetViews>
    <sheetView view="pageBreakPreview" topLeftCell="A32" zoomScaleNormal="100" zoomScaleSheetLayoutView="100" workbookViewId="0">
      <selection activeCell="G66" sqref="G66"/>
    </sheetView>
  </sheetViews>
  <sheetFormatPr defaultRowHeight="15" x14ac:dyDescent="0.15"/>
  <cols>
    <col min="1" max="1" width="3.875" style="1" customWidth="1"/>
    <col min="2" max="2" width="8.25" style="1" customWidth="1"/>
    <col min="3" max="3" width="10.75" style="1" customWidth="1"/>
    <col min="4" max="4" width="3.625" style="1" customWidth="1"/>
    <col min="5" max="5" width="5" style="1" customWidth="1"/>
    <col min="6" max="6" width="9.25" style="1" customWidth="1"/>
    <col min="7" max="7" width="9.375" style="1" customWidth="1"/>
    <col min="8" max="8" width="8.5" style="1" customWidth="1"/>
    <col min="9" max="9" width="9.375" style="1" customWidth="1"/>
    <col min="10" max="10" width="11.875" style="1" customWidth="1"/>
    <col min="11" max="11" width="10.625" style="1" customWidth="1"/>
    <col min="12" max="23" width="9" style="1"/>
    <col min="24" max="24" width="3.5" style="1" customWidth="1"/>
    <col min="25" max="26" width="9" style="1" hidden="1" customWidth="1"/>
    <col min="27" max="27" width="36.25" style="1" customWidth="1"/>
    <col min="28" max="28" width="9" style="1"/>
    <col min="29" max="29" width="9.25" style="1" bestFit="1" customWidth="1"/>
    <col min="30" max="30" width="9" style="1"/>
    <col min="31" max="31" width="9.25" style="1" bestFit="1" customWidth="1"/>
    <col min="32" max="32" width="9.125" style="1" bestFit="1" customWidth="1"/>
    <col min="33" max="34" width="9.25" style="1" bestFit="1" customWidth="1"/>
    <col min="35" max="35" width="11.125" style="1" bestFit="1" customWidth="1"/>
    <col min="36" max="36" width="10.125" style="1" bestFit="1" customWidth="1"/>
    <col min="37" max="37" width="7" style="1" customWidth="1"/>
    <col min="38" max="38" width="9.25" style="1" bestFit="1" customWidth="1"/>
    <col min="39" max="39" width="10.125" style="1" bestFit="1" customWidth="1"/>
    <col min="40" max="40" width="11.125" style="1" bestFit="1" customWidth="1"/>
    <col min="41" max="41" width="11.625" style="1" bestFit="1" customWidth="1"/>
    <col min="42" max="16384" width="9" style="1"/>
  </cols>
  <sheetData>
    <row r="1" spans="1:41" x14ac:dyDescent="0.15">
      <c r="A1" s="105" t="s">
        <v>7</v>
      </c>
      <c r="B1" s="105"/>
      <c r="C1" s="105"/>
      <c r="D1" s="105"/>
    </row>
    <row r="2" spans="1:41" ht="14.1" customHeight="1" x14ac:dyDescent="0.15">
      <c r="A2" s="104" t="s">
        <v>38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AA2" s="55" t="s">
        <v>28</v>
      </c>
      <c r="AB2" s="55" t="s">
        <v>3</v>
      </c>
      <c r="AC2" s="55" t="s">
        <v>29</v>
      </c>
      <c r="AD2" s="55"/>
      <c r="AE2" s="55" t="s">
        <v>30</v>
      </c>
      <c r="AF2" s="55"/>
      <c r="AG2" s="55" t="s">
        <v>31</v>
      </c>
      <c r="AH2" s="55" t="s">
        <v>32</v>
      </c>
      <c r="AI2" s="55" t="s">
        <v>33</v>
      </c>
      <c r="AJ2" s="55" t="s">
        <v>50</v>
      </c>
      <c r="AK2" s="56" t="s">
        <v>51</v>
      </c>
    </row>
    <row r="3" spans="1:41" ht="14.1" customHeight="1" x14ac:dyDescent="0.15">
      <c r="B3" s="1" t="s">
        <v>0</v>
      </c>
      <c r="AA3" s="57"/>
      <c r="AB3" s="58"/>
      <c r="AC3" s="59"/>
      <c r="AD3" s="60"/>
      <c r="AE3" s="61"/>
      <c r="AF3" s="62"/>
      <c r="AG3" s="63"/>
      <c r="AH3" s="64"/>
      <c r="AI3" s="65"/>
      <c r="AJ3" s="66"/>
      <c r="AK3" s="67"/>
      <c r="AL3" s="3"/>
      <c r="AM3" s="4"/>
      <c r="AN3" s="2"/>
      <c r="AO3" s="5"/>
    </row>
    <row r="4" spans="1:41" ht="14.1" customHeight="1" x14ac:dyDescent="0.15">
      <c r="B4" s="1" t="s">
        <v>36</v>
      </c>
      <c r="F4" s="6" t="s">
        <v>1</v>
      </c>
      <c r="AA4" s="68" t="s">
        <v>52</v>
      </c>
      <c r="AB4" s="69" t="s">
        <v>53</v>
      </c>
      <c r="AC4" s="70">
        <v>45673</v>
      </c>
      <c r="AD4" s="71" t="s">
        <v>27</v>
      </c>
      <c r="AE4" s="72">
        <v>45674</v>
      </c>
      <c r="AF4" s="73" t="s">
        <v>54</v>
      </c>
      <c r="AG4" s="74">
        <v>45302</v>
      </c>
      <c r="AH4" s="75">
        <v>45305</v>
      </c>
      <c r="AI4" s="76">
        <v>6610</v>
      </c>
      <c r="AJ4" s="77">
        <v>11300</v>
      </c>
      <c r="AK4" s="67">
        <v>2</v>
      </c>
      <c r="AL4" s="7"/>
      <c r="AM4" s="4"/>
      <c r="AN4" s="2"/>
      <c r="AO4" s="5"/>
    </row>
    <row r="5" spans="1:41" ht="14.1" customHeight="1" x14ac:dyDescent="0.15">
      <c r="H5" s="1" t="s">
        <v>39</v>
      </c>
      <c r="I5" s="8"/>
      <c r="J5" s="8"/>
      <c r="K5" s="8"/>
      <c r="AA5" s="68"/>
      <c r="AB5" s="69"/>
      <c r="AC5" s="70"/>
      <c r="AD5" s="71"/>
      <c r="AE5" s="72"/>
      <c r="AF5" s="73"/>
      <c r="AG5" s="98"/>
      <c r="AH5" s="99"/>
      <c r="AI5" s="55"/>
      <c r="AJ5" s="77"/>
      <c r="AK5" s="67"/>
      <c r="AL5" s="7"/>
      <c r="AM5" s="4"/>
      <c r="AN5" s="2"/>
      <c r="AO5" s="5"/>
    </row>
    <row r="6" spans="1:41" ht="15" customHeight="1" x14ac:dyDescent="0.15">
      <c r="AA6" s="68" t="s">
        <v>55</v>
      </c>
      <c r="AB6" s="69" t="s">
        <v>53</v>
      </c>
      <c r="AC6" s="70">
        <v>45673</v>
      </c>
      <c r="AD6" s="71" t="s">
        <v>27</v>
      </c>
      <c r="AE6" s="72">
        <v>45675</v>
      </c>
      <c r="AF6" s="73" t="s">
        <v>56</v>
      </c>
      <c r="AG6" s="74">
        <v>45302</v>
      </c>
      <c r="AH6" s="75">
        <v>45305</v>
      </c>
      <c r="AI6" s="76">
        <v>6610</v>
      </c>
      <c r="AJ6" s="77">
        <v>11300</v>
      </c>
      <c r="AK6" s="67">
        <v>3</v>
      </c>
      <c r="AL6" s="7"/>
      <c r="AM6" s="4"/>
      <c r="AN6" s="2"/>
      <c r="AO6" s="5"/>
    </row>
    <row r="7" spans="1:41" ht="14.1" customHeight="1" x14ac:dyDescent="0.25">
      <c r="G7" s="1" t="s">
        <v>37</v>
      </c>
      <c r="H7" s="9" t="s">
        <v>40</v>
      </c>
      <c r="I7" s="10"/>
      <c r="J7" s="10"/>
      <c r="K7" s="11" t="s">
        <v>22</v>
      </c>
      <c r="AA7" s="78" t="s">
        <v>57</v>
      </c>
      <c r="AB7" s="79" t="s">
        <v>58</v>
      </c>
      <c r="AC7" s="70">
        <v>45667</v>
      </c>
      <c r="AD7" s="71" t="s">
        <v>59</v>
      </c>
      <c r="AE7" s="72">
        <v>45669</v>
      </c>
      <c r="AF7" s="73" t="s">
        <v>60</v>
      </c>
      <c r="AG7" s="74">
        <v>45302</v>
      </c>
      <c r="AH7" s="75">
        <v>45305</v>
      </c>
      <c r="AI7" s="76">
        <v>9860</v>
      </c>
      <c r="AJ7" s="77">
        <v>11300</v>
      </c>
      <c r="AK7" s="67">
        <v>3</v>
      </c>
      <c r="AL7" s="7"/>
      <c r="AM7" s="4"/>
      <c r="AN7" s="2"/>
      <c r="AO7" s="5"/>
    </row>
    <row r="8" spans="1:41" ht="14.1" customHeight="1" x14ac:dyDescent="0.1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AA8" s="78" t="s">
        <v>61</v>
      </c>
      <c r="AB8" s="79" t="s">
        <v>62</v>
      </c>
      <c r="AC8" s="70">
        <v>45653</v>
      </c>
      <c r="AD8" s="71" t="s">
        <v>27</v>
      </c>
      <c r="AE8" s="70">
        <v>45655</v>
      </c>
      <c r="AF8" s="73" t="s">
        <v>63</v>
      </c>
      <c r="AG8" s="74">
        <v>45287</v>
      </c>
      <c r="AH8" s="75">
        <v>45289</v>
      </c>
      <c r="AI8" s="76">
        <v>10800</v>
      </c>
      <c r="AJ8" s="77">
        <v>11300</v>
      </c>
      <c r="AK8" s="67">
        <v>2</v>
      </c>
      <c r="AL8" s="13"/>
      <c r="AM8" s="4"/>
      <c r="AN8" s="2"/>
      <c r="AO8" s="5"/>
    </row>
    <row r="9" spans="1:41" ht="18.75" x14ac:dyDescent="0.15">
      <c r="A9" s="109" t="s">
        <v>9</v>
      </c>
      <c r="B9" s="110"/>
      <c r="C9" s="110"/>
      <c r="D9" s="110"/>
      <c r="E9" s="110"/>
      <c r="F9" s="110"/>
      <c r="G9" s="110"/>
      <c r="H9" s="110"/>
      <c r="I9" s="110"/>
      <c r="J9" s="110"/>
      <c r="K9" s="110"/>
      <c r="AA9" s="78" t="s">
        <v>64</v>
      </c>
      <c r="AB9" s="79" t="s">
        <v>65</v>
      </c>
      <c r="AC9" s="70">
        <v>45667</v>
      </c>
      <c r="AD9" s="71" t="s">
        <v>27</v>
      </c>
      <c r="AE9" s="70">
        <v>45669</v>
      </c>
      <c r="AF9" s="73" t="s">
        <v>60</v>
      </c>
      <c r="AG9" s="74">
        <v>44931</v>
      </c>
      <c r="AH9" s="75">
        <v>44934</v>
      </c>
      <c r="AI9" s="76">
        <v>3360</v>
      </c>
      <c r="AJ9" s="77">
        <v>11300</v>
      </c>
      <c r="AK9" s="67">
        <v>2</v>
      </c>
      <c r="AL9" s="13"/>
      <c r="AM9" s="4"/>
      <c r="AN9" s="2"/>
      <c r="AO9" s="5"/>
    </row>
    <row r="10" spans="1:41" ht="18.75" x14ac:dyDescent="0.15">
      <c r="A10" s="109" t="s">
        <v>10</v>
      </c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AA10" s="55" t="s">
        <v>66</v>
      </c>
      <c r="AB10" s="55" t="s">
        <v>67</v>
      </c>
      <c r="AC10" s="70">
        <v>45667</v>
      </c>
      <c r="AD10" s="71" t="s">
        <v>27</v>
      </c>
      <c r="AE10" s="70">
        <v>45669</v>
      </c>
      <c r="AF10" s="73" t="s">
        <v>68</v>
      </c>
      <c r="AG10" s="55"/>
      <c r="AH10" s="55"/>
      <c r="AI10" s="76">
        <v>19980</v>
      </c>
      <c r="AJ10" s="77">
        <v>11300</v>
      </c>
      <c r="AK10" s="67">
        <v>2</v>
      </c>
      <c r="AL10" s="13"/>
      <c r="AM10" s="4"/>
      <c r="AN10" s="2"/>
      <c r="AO10" s="5"/>
    </row>
    <row r="11" spans="1:41" ht="6" customHeight="1" x14ac:dyDescent="0.1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AA11" s="68" t="s">
        <v>69</v>
      </c>
      <c r="AB11" s="79" t="s">
        <v>67</v>
      </c>
      <c r="AC11" s="70">
        <v>45647</v>
      </c>
      <c r="AD11" s="71"/>
      <c r="AE11" s="70">
        <v>45649</v>
      </c>
      <c r="AF11" s="73" t="s">
        <v>70</v>
      </c>
      <c r="AG11" s="74"/>
      <c r="AH11" s="80"/>
      <c r="AI11" s="81">
        <v>19980</v>
      </c>
      <c r="AJ11" s="77">
        <v>11300</v>
      </c>
      <c r="AK11" s="67">
        <v>3</v>
      </c>
      <c r="AL11" s="13"/>
      <c r="AM11" s="4"/>
      <c r="AN11" s="2"/>
      <c r="AO11" s="5"/>
    </row>
    <row r="12" spans="1:41" ht="18.75" x14ac:dyDescent="0.15">
      <c r="A12" s="110" t="s">
        <v>2</v>
      </c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AA12" s="82"/>
      <c r="AB12" s="83"/>
      <c r="AC12" s="70"/>
      <c r="AD12" s="71"/>
      <c r="AE12" s="72"/>
      <c r="AF12" s="73"/>
      <c r="AG12" s="74"/>
      <c r="AH12" s="75"/>
      <c r="AI12" s="84"/>
      <c r="AJ12" s="77"/>
      <c r="AK12" s="67"/>
      <c r="AL12" s="13"/>
      <c r="AM12" s="4"/>
      <c r="AN12" s="2"/>
      <c r="AO12" s="5"/>
    </row>
    <row r="13" spans="1:41" ht="6" customHeight="1" x14ac:dyDescent="0.15">
      <c r="AA13" s="78"/>
      <c r="AB13" s="79"/>
      <c r="AC13" s="70"/>
      <c r="AD13" s="71"/>
      <c r="AE13" s="72"/>
      <c r="AF13" s="73"/>
      <c r="AG13" s="98"/>
      <c r="AH13" s="100"/>
      <c r="AI13" s="84"/>
      <c r="AJ13" s="77"/>
      <c r="AK13" s="67"/>
      <c r="AL13" s="13"/>
      <c r="AM13" s="4"/>
      <c r="AN13" s="2"/>
      <c r="AO13" s="5"/>
    </row>
    <row r="14" spans="1:41" ht="12" customHeight="1" x14ac:dyDescent="0.15">
      <c r="G14" s="6" t="s">
        <v>20</v>
      </c>
      <c r="AA14" s="82"/>
      <c r="AB14" s="85"/>
      <c r="AC14" s="70"/>
      <c r="AD14" s="71"/>
      <c r="AE14" s="72"/>
      <c r="AF14" s="73"/>
      <c r="AG14" s="98"/>
      <c r="AH14" s="100"/>
      <c r="AI14" s="86"/>
      <c r="AJ14" s="77"/>
      <c r="AK14" s="67"/>
      <c r="AL14" s="7"/>
      <c r="AM14" s="4"/>
      <c r="AN14" s="2"/>
      <c r="AO14" s="5"/>
    </row>
    <row r="15" spans="1:41" ht="15" customHeight="1" x14ac:dyDescent="0.15">
      <c r="A15" s="1">
        <v>1</v>
      </c>
      <c r="B15" s="1" t="s">
        <v>5</v>
      </c>
      <c r="C15" s="111" t="s">
        <v>52</v>
      </c>
      <c r="D15" s="111"/>
      <c r="E15" s="111"/>
      <c r="F15" s="111"/>
      <c r="G15" s="111"/>
      <c r="H15" s="112"/>
      <c r="I15" s="112"/>
      <c r="J15" s="112"/>
      <c r="AA15" s="82"/>
      <c r="AB15" s="85"/>
      <c r="AC15" s="70"/>
      <c r="AD15" s="71"/>
      <c r="AE15" s="87"/>
      <c r="AF15" s="88"/>
      <c r="AG15" s="98"/>
      <c r="AH15" s="100"/>
      <c r="AI15" s="89"/>
      <c r="AJ15" s="77"/>
      <c r="AK15" s="67"/>
      <c r="AL15" s="7"/>
      <c r="AM15" s="4"/>
      <c r="AN15" s="2"/>
      <c r="AO15" s="5"/>
    </row>
    <row r="16" spans="1:41" ht="6" customHeight="1" x14ac:dyDescent="0.15">
      <c r="AA16" s="90"/>
      <c r="AB16" s="79"/>
      <c r="AC16" s="70"/>
      <c r="AD16" s="71"/>
      <c r="AE16" s="72"/>
      <c r="AF16" s="73"/>
      <c r="AG16" s="74"/>
      <c r="AH16" s="75"/>
      <c r="AI16" s="89"/>
      <c r="AJ16" s="77"/>
      <c r="AK16" s="67"/>
      <c r="AL16" s="7"/>
      <c r="AM16" s="4"/>
      <c r="AN16" s="2"/>
      <c r="AO16" s="5"/>
    </row>
    <row r="17" spans="1:41" ht="15.75" customHeight="1" x14ac:dyDescent="0.15">
      <c r="A17" s="1">
        <v>2</v>
      </c>
      <c r="B17" s="1" t="s">
        <v>3</v>
      </c>
      <c r="C17" s="14" t="str">
        <f>VLOOKUP(C15,AA2:AO17,2,FALSE)</f>
        <v>旭川市</v>
      </c>
      <c r="D17" s="6"/>
      <c r="E17" s="6"/>
      <c r="AA17" s="78"/>
      <c r="AB17" s="79"/>
      <c r="AC17" s="70"/>
      <c r="AD17" s="71"/>
      <c r="AE17" s="72"/>
      <c r="AF17" s="73"/>
      <c r="AG17" s="98"/>
      <c r="AH17" s="100"/>
      <c r="AI17" s="84"/>
      <c r="AJ17" s="77"/>
      <c r="AK17" s="67"/>
      <c r="AL17" s="15"/>
      <c r="AM17" s="4"/>
      <c r="AN17" s="2"/>
      <c r="AO17" s="5"/>
    </row>
    <row r="18" spans="1:41" ht="6" customHeight="1" x14ac:dyDescent="0.15">
      <c r="AA18" s="91"/>
      <c r="AB18" s="92"/>
      <c r="AC18" s="93"/>
      <c r="AD18" s="94"/>
      <c r="AE18" s="95"/>
      <c r="AF18" s="88"/>
      <c r="AG18" s="98"/>
      <c r="AH18" s="100"/>
      <c r="AI18" s="96"/>
      <c r="AJ18" s="97"/>
      <c r="AK18" s="67"/>
    </row>
    <row r="19" spans="1:41" x14ac:dyDescent="0.15">
      <c r="A19" s="1">
        <v>3</v>
      </c>
      <c r="B19" s="1" t="s">
        <v>8</v>
      </c>
      <c r="C19" s="1" t="str">
        <f>VLOOKUP(C15,AA2:AO17,6,FALSE)</f>
        <v>令和7年１月16日から1月17日まで</v>
      </c>
    </row>
    <row r="20" spans="1:41" ht="6" customHeight="1" x14ac:dyDescent="0.15"/>
    <row r="21" spans="1:41" x14ac:dyDescent="0.15">
      <c r="A21" s="1">
        <v>4</v>
      </c>
      <c r="B21" s="1" t="s">
        <v>6</v>
      </c>
    </row>
    <row r="22" spans="1:41" ht="18" customHeight="1" thickBot="1" x14ac:dyDescent="0.2">
      <c r="A22" s="108" t="s">
        <v>4</v>
      </c>
      <c r="B22" s="108"/>
      <c r="C22" s="108"/>
      <c r="D22" s="108"/>
      <c r="E22" s="108"/>
      <c r="F22" s="108"/>
    </row>
    <row r="23" spans="1:41" ht="18" customHeight="1" x14ac:dyDescent="0.15">
      <c r="A23" s="117" t="s">
        <v>48</v>
      </c>
      <c r="B23" s="118"/>
      <c r="C23" s="118"/>
      <c r="D23" s="118"/>
      <c r="E23" s="118"/>
      <c r="F23" s="118"/>
      <c r="G23" s="118"/>
      <c r="H23" s="118"/>
      <c r="I23" s="118"/>
      <c r="J23" s="118"/>
      <c r="K23" s="17"/>
    </row>
    <row r="24" spans="1:41" ht="18" customHeight="1" x14ac:dyDescent="0.15">
      <c r="A24" s="18" t="s">
        <v>11</v>
      </c>
      <c r="B24" s="1" t="s">
        <v>12</v>
      </c>
      <c r="C24" s="49">
        <v>6610</v>
      </c>
      <c r="F24" s="1" t="s">
        <v>13</v>
      </c>
      <c r="G24" s="8">
        <v>5</v>
      </c>
      <c r="H24" s="1" t="s">
        <v>14</v>
      </c>
      <c r="J24" s="1">
        <f>C24*G24</f>
        <v>33050</v>
      </c>
      <c r="K24" s="19" t="s">
        <v>15</v>
      </c>
    </row>
    <row r="25" spans="1:41" ht="18" customHeight="1" x14ac:dyDescent="0.15">
      <c r="A25" s="20" t="s">
        <v>42</v>
      </c>
      <c r="B25" s="21"/>
      <c r="C25" s="21"/>
      <c r="D25" s="21"/>
      <c r="E25" s="21"/>
      <c r="F25" s="21"/>
      <c r="G25" s="21"/>
      <c r="H25" s="21"/>
      <c r="I25" s="21"/>
      <c r="J25" s="21"/>
      <c r="K25" s="22"/>
    </row>
    <row r="26" spans="1:41" ht="18" customHeight="1" x14ac:dyDescent="0.15">
      <c r="A26" s="18" t="s">
        <v>11</v>
      </c>
      <c r="B26" s="1" t="s">
        <v>12</v>
      </c>
      <c r="C26" s="54">
        <v>4500</v>
      </c>
      <c r="F26" s="1" t="s">
        <v>13</v>
      </c>
      <c r="G26" s="8">
        <v>1</v>
      </c>
      <c r="H26" s="1" t="s">
        <v>14</v>
      </c>
      <c r="J26" s="1">
        <f>C26*G26</f>
        <v>4500</v>
      </c>
      <c r="K26" s="19" t="s">
        <v>15</v>
      </c>
    </row>
    <row r="27" spans="1:41" ht="18" customHeight="1" x14ac:dyDescent="0.15">
      <c r="A27" s="18" t="s">
        <v>11</v>
      </c>
      <c r="B27" s="1" t="s">
        <v>12</v>
      </c>
      <c r="C27" s="8"/>
      <c r="F27" s="1" t="s">
        <v>13</v>
      </c>
      <c r="G27" s="8"/>
      <c r="H27" s="1" t="s">
        <v>14</v>
      </c>
      <c r="J27" s="1">
        <f>C27*G27</f>
        <v>0</v>
      </c>
      <c r="K27" s="19" t="s">
        <v>15</v>
      </c>
    </row>
    <row r="28" spans="1:41" ht="18" customHeight="1" x14ac:dyDescent="0.15">
      <c r="A28" s="18" t="s">
        <v>11</v>
      </c>
      <c r="B28" s="1" t="s">
        <v>12</v>
      </c>
      <c r="C28" s="8"/>
      <c r="F28" s="1" t="s">
        <v>13</v>
      </c>
      <c r="G28" s="8"/>
      <c r="H28" s="1" t="s">
        <v>14</v>
      </c>
      <c r="J28" s="1">
        <f>C28*G28</f>
        <v>0</v>
      </c>
      <c r="K28" s="19" t="s">
        <v>15</v>
      </c>
    </row>
    <row r="29" spans="1:41" ht="18" customHeight="1" x14ac:dyDescent="0.15">
      <c r="A29" s="18" t="s">
        <v>11</v>
      </c>
      <c r="B29" s="1" t="s">
        <v>41</v>
      </c>
      <c r="C29" s="8"/>
      <c r="F29" s="1" t="s">
        <v>13</v>
      </c>
      <c r="G29" s="8"/>
      <c r="H29" s="1" t="s">
        <v>14</v>
      </c>
      <c r="J29" s="1">
        <f t="shared" ref="J29:J32" si="0">C29*G29</f>
        <v>0</v>
      </c>
      <c r="K29" s="19" t="s">
        <v>15</v>
      </c>
    </row>
    <row r="30" spans="1:41" ht="18" customHeight="1" x14ac:dyDescent="0.15">
      <c r="A30" s="18" t="s">
        <v>11</v>
      </c>
      <c r="B30" s="1" t="s">
        <v>41</v>
      </c>
      <c r="C30" s="8"/>
      <c r="F30" s="1" t="s">
        <v>13</v>
      </c>
      <c r="G30" s="8"/>
      <c r="H30" s="1" t="s">
        <v>14</v>
      </c>
      <c r="J30" s="1">
        <f t="shared" si="0"/>
        <v>0</v>
      </c>
      <c r="K30" s="19" t="s">
        <v>15</v>
      </c>
    </row>
    <row r="31" spans="1:41" ht="18" customHeight="1" x14ac:dyDescent="0.15">
      <c r="A31" s="18" t="s">
        <v>11</v>
      </c>
      <c r="B31" s="1" t="s">
        <v>41</v>
      </c>
      <c r="C31" s="8"/>
      <c r="F31" s="1" t="s">
        <v>13</v>
      </c>
      <c r="G31" s="8"/>
      <c r="H31" s="1" t="s">
        <v>14</v>
      </c>
      <c r="J31" s="1">
        <f t="shared" si="0"/>
        <v>0</v>
      </c>
      <c r="K31" s="19" t="s">
        <v>15</v>
      </c>
    </row>
    <row r="32" spans="1:41" ht="18" customHeight="1" x14ac:dyDescent="0.15">
      <c r="A32" s="18" t="s">
        <v>11</v>
      </c>
      <c r="B32" s="1" t="s">
        <v>41</v>
      </c>
      <c r="C32" s="8"/>
      <c r="F32" s="1" t="s">
        <v>13</v>
      </c>
      <c r="G32" s="8"/>
      <c r="H32" s="1" t="s">
        <v>14</v>
      </c>
      <c r="J32" s="1">
        <f t="shared" si="0"/>
        <v>0</v>
      </c>
      <c r="K32" s="19" t="s">
        <v>15</v>
      </c>
    </row>
    <row r="33" spans="1:11" ht="18" customHeight="1" x14ac:dyDescent="0.15">
      <c r="A33" s="18"/>
      <c r="C33" s="8"/>
      <c r="G33" s="23" t="s">
        <v>23</v>
      </c>
      <c r="H33" s="23" t="s">
        <v>16</v>
      </c>
      <c r="J33" s="1">
        <f>SUM(J26:J32)</f>
        <v>4500</v>
      </c>
      <c r="K33" s="19" t="s">
        <v>15</v>
      </c>
    </row>
    <row r="34" spans="1:11" ht="18" customHeight="1" thickBot="1" x14ac:dyDescent="0.2">
      <c r="A34" s="24"/>
      <c r="B34" s="25"/>
      <c r="C34" s="25"/>
      <c r="D34" s="25"/>
      <c r="E34" s="25"/>
      <c r="F34" s="25"/>
      <c r="G34" s="26" t="s">
        <v>43</v>
      </c>
      <c r="H34" s="26" t="s">
        <v>16</v>
      </c>
      <c r="I34" s="25"/>
      <c r="J34" s="25">
        <f>SUM(J24)+J33</f>
        <v>37550</v>
      </c>
      <c r="K34" s="27" t="s">
        <v>17</v>
      </c>
    </row>
    <row r="35" spans="1:11" ht="18" customHeight="1" thickBot="1" x14ac:dyDescent="0.2">
      <c r="A35" s="108" t="s">
        <v>21</v>
      </c>
      <c r="B35" s="108"/>
      <c r="C35" s="108"/>
      <c r="D35" s="108"/>
      <c r="E35" s="108"/>
      <c r="F35" s="108"/>
    </row>
    <row r="36" spans="1:11" ht="18" customHeight="1" x14ac:dyDescent="0.15">
      <c r="A36" s="106" t="s">
        <v>44</v>
      </c>
      <c r="B36" s="107"/>
      <c r="C36" s="107"/>
      <c r="D36" s="107"/>
      <c r="E36" s="107"/>
      <c r="F36" s="107"/>
      <c r="G36" s="16"/>
      <c r="H36" s="16"/>
      <c r="I36" s="16"/>
      <c r="J36" s="16"/>
      <c r="K36" s="17"/>
    </row>
    <row r="37" spans="1:11" ht="18" customHeight="1" x14ac:dyDescent="0.15">
      <c r="A37" s="18" t="s">
        <v>11</v>
      </c>
      <c r="B37" s="1" t="s">
        <v>12</v>
      </c>
      <c r="C37" s="1">
        <v>12000</v>
      </c>
      <c r="D37" s="1" t="s">
        <v>13</v>
      </c>
      <c r="F37" s="1">
        <v>2</v>
      </c>
      <c r="G37" s="1" t="s">
        <v>18</v>
      </c>
      <c r="H37" s="1">
        <v>6</v>
      </c>
      <c r="I37" s="1" t="s">
        <v>14</v>
      </c>
      <c r="J37" s="1">
        <f>C37*F37*H37</f>
        <v>144000</v>
      </c>
      <c r="K37" s="19" t="s">
        <v>15</v>
      </c>
    </row>
    <row r="38" spans="1:11" ht="18" customHeight="1" x14ac:dyDescent="0.15">
      <c r="A38" s="20" t="s">
        <v>45</v>
      </c>
      <c r="B38" s="21"/>
      <c r="C38" s="21"/>
      <c r="D38" s="21"/>
      <c r="E38" s="21"/>
      <c r="F38" s="21"/>
      <c r="G38" s="21"/>
      <c r="H38" s="21"/>
      <c r="I38" s="21"/>
      <c r="J38" s="21"/>
      <c r="K38" s="22"/>
    </row>
    <row r="39" spans="1:11" ht="18" customHeight="1" x14ac:dyDescent="0.15">
      <c r="A39" s="18" t="s">
        <v>11</v>
      </c>
      <c r="B39" s="1" t="s">
        <v>12</v>
      </c>
      <c r="C39" s="8"/>
      <c r="D39" s="1" t="s">
        <v>13</v>
      </c>
      <c r="F39" s="8"/>
      <c r="G39" s="1" t="s">
        <v>18</v>
      </c>
      <c r="H39" s="8"/>
      <c r="I39" s="1" t="s">
        <v>14</v>
      </c>
      <c r="J39" s="1">
        <f>C39*F39*H39</f>
        <v>0</v>
      </c>
      <c r="K39" s="19" t="s">
        <v>15</v>
      </c>
    </row>
    <row r="40" spans="1:11" ht="18" customHeight="1" x14ac:dyDescent="0.15">
      <c r="A40" s="18" t="s">
        <v>11</v>
      </c>
      <c r="B40" s="1" t="s">
        <v>12</v>
      </c>
      <c r="C40" s="8"/>
      <c r="D40" s="1" t="s">
        <v>13</v>
      </c>
      <c r="F40" s="8"/>
      <c r="G40" s="1" t="s">
        <v>18</v>
      </c>
      <c r="H40" s="8"/>
      <c r="I40" s="1" t="s">
        <v>14</v>
      </c>
      <c r="J40" s="1">
        <f>C40*F40*H40</f>
        <v>0</v>
      </c>
      <c r="K40" s="19" t="s">
        <v>15</v>
      </c>
    </row>
    <row r="41" spans="1:11" ht="18" customHeight="1" x14ac:dyDescent="0.15">
      <c r="A41" s="18" t="s">
        <v>11</v>
      </c>
      <c r="B41" s="1" t="s">
        <v>12</v>
      </c>
      <c r="C41" s="8"/>
      <c r="D41" s="1" t="s">
        <v>13</v>
      </c>
      <c r="F41" s="8"/>
      <c r="G41" s="1" t="s">
        <v>18</v>
      </c>
      <c r="H41" s="8"/>
      <c r="I41" s="1" t="s">
        <v>14</v>
      </c>
      <c r="J41" s="1">
        <f>C41*F41*H41</f>
        <v>0</v>
      </c>
      <c r="K41" s="19" t="s">
        <v>15</v>
      </c>
    </row>
    <row r="42" spans="1:11" ht="18" customHeight="1" x14ac:dyDescent="0.15">
      <c r="A42" s="18" t="s">
        <v>11</v>
      </c>
      <c r="B42" s="1" t="s">
        <v>12</v>
      </c>
      <c r="C42" s="8"/>
      <c r="D42" s="1" t="s">
        <v>13</v>
      </c>
      <c r="F42" s="8"/>
      <c r="G42" s="1" t="s">
        <v>18</v>
      </c>
      <c r="H42" s="8"/>
      <c r="I42" s="1" t="s">
        <v>14</v>
      </c>
      <c r="J42" s="1">
        <f>C42*F42*H42</f>
        <v>0</v>
      </c>
      <c r="K42" s="19" t="s">
        <v>15</v>
      </c>
    </row>
    <row r="43" spans="1:11" ht="18" customHeight="1" x14ac:dyDescent="0.15">
      <c r="A43" s="18" t="s">
        <v>11</v>
      </c>
      <c r="B43" s="1" t="s">
        <v>41</v>
      </c>
      <c r="C43" s="8"/>
      <c r="D43" s="1" t="s">
        <v>13</v>
      </c>
      <c r="F43" s="8"/>
      <c r="G43" s="1" t="s">
        <v>18</v>
      </c>
      <c r="H43" s="8"/>
      <c r="I43" s="1" t="s">
        <v>14</v>
      </c>
      <c r="J43" s="1">
        <f t="shared" ref="J43:J48" si="1">C43*F43*H43</f>
        <v>0</v>
      </c>
      <c r="K43" s="19" t="s">
        <v>15</v>
      </c>
    </row>
    <row r="44" spans="1:11" ht="18" customHeight="1" x14ac:dyDescent="0.15">
      <c r="A44" s="18" t="s">
        <v>11</v>
      </c>
      <c r="B44" s="1" t="s">
        <v>41</v>
      </c>
      <c r="C44" s="8"/>
      <c r="D44" s="1" t="s">
        <v>13</v>
      </c>
      <c r="F44" s="8"/>
      <c r="G44" s="1" t="s">
        <v>18</v>
      </c>
      <c r="H44" s="8"/>
      <c r="I44" s="1" t="s">
        <v>14</v>
      </c>
      <c r="J44" s="1">
        <f t="shared" si="1"/>
        <v>0</v>
      </c>
      <c r="K44" s="19" t="s">
        <v>15</v>
      </c>
    </row>
    <row r="45" spans="1:11" ht="18" customHeight="1" x14ac:dyDescent="0.15">
      <c r="A45" s="18" t="s">
        <v>11</v>
      </c>
      <c r="B45" s="1" t="s">
        <v>41</v>
      </c>
      <c r="C45" s="8"/>
      <c r="D45" s="1" t="s">
        <v>13</v>
      </c>
      <c r="F45" s="8"/>
      <c r="G45" s="1" t="s">
        <v>18</v>
      </c>
      <c r="H45" s="8"/>
      <c r="I45" s="1" t="s">
        <v>14</v>
      </c>
      <c r="J45" s="1">
        <f t="shared" si="1"/>
        <v>0</v>
      </c>
      <c r="K45" s="19" t="s">
        <v>15</v>
      </c>
    </row>
    <row r="46" spans="1:11" ht="18" customHeight="1" x14ac:dyDescent="0.15">
      <c r="A46" s="18" t="s">
        <v>11</v>
      </c>
      <c r="B46" s="1" t="s">
        <v>41</v>
      </c>
      <c r="C46" s="8"/>
      <c r="D46" s="1" t="s">
        <v>13</v>
      </c>
      <c r="F46" s="8"/>
      <c r="G46" s="1" t="s">
        <v>18</v>
      </c>
      <c r="H46" s="8"/>
      <c r="I46" s="1" t="s">
        <v>14</v>
      </c>
      <c r="J46" s="1">
        <f t="shared" si="1"/>
        <v>0</v>
      </c>
      <c r="K46" s="19" t="s">
        <v>15</v>
      </c>
    </row>
    <row r="47" spans="1:11" ht="18" customHeight="1" x14ac:dyDescent="0.15">
      <c r="A47" s="18" t="s">
        <v>11</v>
      </c>
      <c r="B47" s="1" t="s">
        <v>41</v>
      </c>
      <c r="C47" s="8"/>
      <c r="D47" s="1" t="s">
        <v>13</v>
      </c>
      <c r="F47" s="8"/>
      <c r="G47" s="1" t="s">
        <v>18</v>
      </c>
      <c r="H47" s="8"/>
      <c r="I47" s="1" t="s">
        <v>14</v>
      </c>
      <c r="J47" s="1">
        <f t="shared" si="1"/>
        <v>0</v>
      </c>
      <c r="K47" s="19" t="s">
        <v>15</v>
      </c>
    </row>
    <row r="48" spans="1:11" ht="18" customHeight="1" x14ac:dyDescent="0.15">
      <c r="A48" s="18" t="s">
        <v>11</v>
      </c>
      <c r="B48" s="1" t="s">
        <v>41</v>
      </c>
      <c r="C48" s="8"/>
      <c r="D48" s="1" t="s">
        <v>13</v>
      </c>
      <c r="F48" s="8"/>
      <c r="G48" s="1" t="s">
        <v>18</v>
      </c>
      <c r="H48" s="8"/>
      <c r="I48" s="1" t="s">
        <v>14</v>
      </c>
      <c r="J48" s="1">
        <f t="shared" si="1"/>
        <v>0</v>
      </c>
      <c r="K48" s="19" t="s">
        <v>15</v>
      </c>
    </row>
    <row r="49" spans="1:11" ht="18" customHeight="1" thickBot="1" x14ac:dyDescent="0.2">
      <c r="A49" s="18"/>
      <c r="F49" s="23" t="s">
        <v>49</v>
      </c>
      <c r="H49" s="23" t="s">
        <v>16</v>
      </c>
      <c r="J49" s="1">
        <f>(J37+J39+J40+J41+J42+J43+J44+J45+J46+J47+J48)/2</f>
        <v>72000</v>
      </c>
      <c r="K49" s="19" t="s">
        <v>19</v>
      </c>
    </row>
    <row r="50" spans="1:11" ht="18" customHeight="1" thickBot="1" x14ac:dyDescent="0.2">
      <c r="A50" s="115" t="s">
        <v>24</v>
      </c>
      <c r="B50" s="116"/>
      <c r="C50" s="116"/>
      <c r="D50" s="116"/>
      <c r="E50" s="116"/>
      <c r="F50" s="116"/>
      <c r="G50" s="51"/>
      <c r="H50" s="51"/>
      <c r="I50" s="29"/>
      <c r="J50" s="29"/>
      <c r="K50" s="30"/>
    </row>
    <row r="51" spans="1:11" ht="19.5" customHeight="1" thickBot="1" x14ac:dyDescent="0.2">
      <c r="A51" s="28" t="s">
        <v>11</v>
      </c>
      <c r="B51" s="29" t="s">
        <v>12</v>
      </c>
      <c r="C51" s="113">
        <v>0</v>
      </c>
      <c r="D51" s="113"/>
      <c r="E51" s="29" t="s">
        <v>13</v>
      </c>
      <c r="F51" s="29"/>
      <c r="G51" s="50"/>
      <c r="H51" s="29" t="s">
        <v>14</v>
      </c>
      <c r="I51" s="29"/>
      <c r="J51" s="29">
        <f>C51*G51</f>
        <v>0</v>
      </c>
      <c r="K51" s="30" t="s">
        <v>25</v>
      </c>
    </row>
    <row r="52" spans="1:11" ht="6" customHeight="1" thickBot="1" x14ac:dyDescent="0.2"/>
    <row r="53" spans="1:11" ht="7.5" customHeight="1" thickTop="1" x14ac:dyDescent="0.15">
      <c r="A53" s="31"/>
      <c r="B53" s="32"/>
      <c r="C53" s="32"/>
      <c r="D53" s="32"/>
      <c r="E53" s="32"/>
      <c r="F53" s="32"/>
      <c r="G53" s="32"/>
      <c r="H53" s="32"/>
      <c r="I53" s="32"/>
      <c r="J53" s="32"/>
      <c r="K53" s="33"/>
    </row>
    <row r="54" spans="1:11" x14ac:dyDescent="0.15">
      <c r="A54" s="34" t="s">
        <v>46</v>
      </c>
      <c r="D54" s="35" t="s">
        <v>26</v>
      </c>
      <c r="E54" s="35"/>
      <c r="H54" s="23" t="s">
        <v>16</v>
      </c>
      <c r="J54" s="1">
        <f>J34+J49+J51</f>
        <v>109550</v>
      </c>
      <c r="K54" s="36" t="s">
        <v>15</v>
      </c>
    </row>
    <row r="55" spans="1:11" ht="6" customHeight="1" thickBot="1" x14ac:dyDescent="0.2">
      <c r="A55" s="37"/>
      <c r="B55" s="38"/>
      <c r="C55" s="38"/>
      <c r="D55" s="38"/>
      <c r="E55" s="38"/>
      <c r="F55" s="38"/>
      <c r="G55" s="38"/>
      <c r="H55" s="38"/>
      <c r="I55" s="38"/>
      <c r="J55" s="38"/>
      <c r="K55" s="39"/>
    </row>
    <row r="56" spans="1:11" ht="6" customHeight="1" thickTop="1" thickBot="1" x14ac:dyDescent="0.2"/>
    <row r="57" spans="1:11" x14ac:dyDescent="0.15">
      <c r="A57" s="40" t="s">
        <v>47</v>
      </c>
      <c r="B57" s="41"/>
      <c r="C57" s="41"/>
      <c r="D57" s="41"/>
      <c r="E57" s="41"/>
      <c r="F57" s="42"/>
      <c r="H57" s="52"/>
    </row>
    <row r="58" spans="1:11" ht="29.25" customHeight="1" x14ac:dyDescent="0.15">
      <c r="A58" s="43"/>
      <c r="B58" s="114">
        <f>J54</f>
        <v>109550</v>
      </c>
      <c r="C58" s="114"/>
      <c r="D58" s="114"/>
      <c r="E58" s="44" t="s">
        <v>35</v>
      </c>
      <c r="F58" s="45"/>
      <c r="J58" s="53"/>
    </row>
    <row r="59" spans="1:11" ht="6" customHeight="1" thickBot="1" x14ac:dyDescent="0.2">
      <c r="A59" s="46"/>
      <c r="B59" s="47"/>
      <c r="C59" s="47"/>
      <c r="D59" s="47"/>
      <c r="E59" s="47"/>
      <c r="F59" s="48"/>
    </row>
    <row r="60" spans="1:11" ht="12" customHeight="1" thickBot="1" x14ac:dyDescent="0.2"/>
    <row r="61" spans="1:11" ht="11.25" customHeight="1" thickTop="1" x14ac:dyDescent="0.15">
      <c r="D61" s="31"/>
      <c r="E61" s="32"/>
      <c r="F61" s="32"/>
      <c r="G61" s="32"/>
      <c r="H61" s="32"/>
      <c r="I61" s="32"/>
      <c r="J61" s="33"/>
    </row>
    <row r="62" spans="1:11" ht="18" customHeight="1" x14ac:dyDescent="0.15">
      <c r="D62" s="101" t="s">
        <v>34</v>
      </c>
      <c r="E62" s="102"/>
      <c r="F62" s="102"/>
      <c r="G62" s="102"/>
      <c r="H62" s="102"/>
      <c r="I62" s="102"/>
      <c r="J62" s="103"/>
    </row>
    <row r="63" spans="1:11" ht="6.75" customHeight="1" thickBot="1" x14ac:dyDescent="0.2">
      <c r="D63" s="37"/>
      <c r="E63" s="38"/>
      <c r="F63" s="38"/>
      <c r="G63" s="38"/>
      <c r="H63" s="38"/>
      <c r="I63" s="38"/>
      <c r="J63" s="39"/>
    </row>
    <row r="64" spans="1:11" ht="15.75" thickTop="1" x14ac:dyDescent="0.15"/>
  </sheetData>
  <mergeCells count="20">
    <mergeCell ref="B58:D58"/>
    <mergeCell ref="D62:J62"/>
    <mergeCell ref="A22:F22"/>
    <mergeCell ref="A23:J23"/>
    <mergeCell ref="A35:F35"/>
    <mergeCell ref="A36:F36"/>
    <mergeCell ref="A50:F50"/>
    <mergeCell ref="C51:D51"/>
    <mergeCell ref="AG18:AH18"/>
    <mergeCell ref="AG17:AH17"/>
    <mergeCell ref="A1:D1"/>
    <mergeCell ref="A2:K2"/>
    <mergeCell ref="A9:K9"/>
    <mergeCell ref="A10:K10"/>
    <mergeCell ref="A12:K12"/>
    <mergeCell ref="AG5:AH5"/>
    <mergeCell ref="AG13:AH13"/>
    <mergeCell ref="AG14:AH14"/>
    <mergeCell ref="C15:J15"/>
    <mergeCell ref="AG15:AH15"/>
  </mergeCells>
  <phoneticPr fontId="1"/>
  <conditionalFormatting sqref="C26:C33 G26:G33 C39:C48 F39:F48 H39:H48 C51:D51 G51">
    <cfRule type="cellIs" dxfId="1" priority="1" operator="notEqual">
      <formula>""</formula>
    </cfRule>
  </conditionalFormatting>
  <conditionalFormatting sqref="G24">
    <cfRule type="cellIs" dxfId="0" priority="2" operator="notEqual">
      <formula>""</formula>
    </cfRule>
    <cfRule type="colorScale" priority="3">
      <colorScale>
        <cfvo type="min"/>
        <cfvo type="max"/>
        <color rgb="FFFF7128"/>
        <color rgb="FFFFEF9C"/>
      </colorScale>
    </cfRule>
  </conditionalFormatting>
  <dataValidations count="1">
    <dataValidation type="list" allowBlank="1" showInputMessage="1" showErrorMessage="1" sqref="C15" xr:uid="{2405D618-5747-4C98-8813-B1DD317C9F6D}">
      <formula1>$AA$3:$AA$17</formula1>
    </dataValidation>
  </dataValidations>
  <printOptions horizontalCentered="1" verticalCentered="1"/>
  <pageMargins left="0.59055118110236227" right="0.59055118110236227" top="0.19685039370078741" bottom="0.19685039370078741" header="0.51181102362204722" footer="0.51181102362204722"/>
  <pageSetup paperSize="9" scale="91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精算書</vt:lpstr>
      <vt:lpstr>見本 </vt:lpstr>
      <vt:lpstr>Sheet3</vt:lpstr>
      <vt:lpstr>'見本 '!Print_Area</vt:lpstr>
      <vt:lpstr>精算書!Print_Area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事務局 札幌市中学校体育連盟</cp:lastModifiedBy>
  <cp:lastPrinted>2023-06-16T04:59:47Z</cp:lastPrinted>
  <dcterms:created xsi:type="dcterms:W3CDTF">2002-07-19T07:21:19Z</dcterms:created>
  <dcterms:modified xsi:type="dcterms:W3CDTF">2025-12-02T04:35:00Z</dcterms:modified>
</cp:coreProperties>
</file>