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国\冬季\R07\地域クラブ活動\"/>
    </mc:Choice>
  </mc:AlternateContent>
  <xr:revisionPtr revIDLastSave="0" documentId="13_ncr:1_{7DE1DE45-F5D5-49BB-98A7-958765364D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精算書" sheetId="1" r:id="rId1"/>
    <sheet name="見本 " sheetId="4" r:id="rId2"/>
  </sheets>
  <definedNames>
    <definedName name="_xlnm.Print_Area" localSheetId="1">'見本 '!$A$1:$K$65</definedName>
    <definedName name="_xlnm.Print_Area" localSheetId="0">精算書!$A$1:$K$65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4" l="1"/>
  <c r="J51" i="1"/>
  <c r="C17" i="1"/>
  <c r="J51" i="4" l="1"/>
  <c r="J48" i="4"/>
  <c r="J47" i="4"/>
  <c r="J46" i="4"/>
  <c r="J45" i="4"/>
  <c r="J44" i="4"/>
  <c r="J43" i="4"/>
  <c r="J42" i="4"/>
  <c r="J41" i="4"/>
  <c r="J40" i="4"/>
  <c r="J39" i="4"/>
  <c r="J37" i="4"/>
  <c r="J32" i="4"/>
  <c r="J31" i="4"/>
  <c r="J30" i="4"/>
  <c r="J29" i="4"/>
  <c r="J28" i="4"/>
  <c r="J27" i="4"/>
  <c r="J26" i="4"/>
  <c r="J24" i="4"/>
  <c r="C19" i="4"/>
  <c r="J39" i="1"/>
  <c r="J37" i="1"/>
  <c r="J43" i="1"/>
  <c r="J44" i="1"/>
  <c r="J45" i="1"/>
  <c r="J46" i="1"/>
  <c r="J47" i="1"/>
  <c r="J48" i="1"/>
  <c r="J26" i="1"/>
  <c r="J29" i="1"/>
  <c r="J30" i="1"/>
  <c r="J31" i="1"/>
  <c r="J32" i="1"/>
  <c r="C19" i="1"/>
  <c r="J49" i="4" l="1"/>
  <c r="J33" i="4"/>
  <c r="J34" i="4" s="1"/>
  <c r="J54" i="4" s="1"/>
  <c r="B58" i="4" s="1"/>
  <c r="J24" i="1"/>
  <c r="J40" i="1" l="1"/>
  <c r="J49" i="1" s="1"/>
  <c r="J41" i="1"/>
  <c r="J42" i="1"/>
  <c r="J27" i="1"/>
  <c r="J28" i="1"/>
  <c r="J33" i="1" l="1"/>
  <c r="J34" i="1" s="1"/>
  <c r="J54" i="1" s="1"/>
  <c r="B58" i="1" s="1"/>
</calcChain>
</file>

<file path=xl/sharedStrings.xml><?xml version="1.0" encoding="utf-8"?>
<sst xmlns="http://schemas.openxmlformats.org/spreadsheetml/2006/main" count="442" uniqueCount="135">
  <si>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2"/>
  </si>
  <si>
    <t>様</t>
    <rPh sb="0" eb="1">
      <t>サマ</t>
    </rPh>
    <phoneticPr fontId="2"/>
  </si>
  <si>
    <t>標記の件につきまして、下記のとおり精算し報告いたします。</t>
    <rPh sb="0" eb="2">
      <t>ヒョウキ</t>
    </rPh>
    <rPh sb="3" eb="4">
      <t>ケン</t>
    </rPh>
    <rPh sb="11" eb="13">
      <t>カキ</t>
    </rPh>
    <rPh sb="17" eb="19">
      <t>セイサン</t>
    </rPh>
    <rPh sb="20" eb="22">
      <t>ホウコク</t>
    </rPh>
    <phoneticPr fontId="2"/>
  </si>
  <si>
    <t>開催地</t>
    <rPh sb="0" eb="3">
      <t>カイサイチ</t>
    </rPh>
    <phoneticPr fontId="2"/>
  </si>
  <si>
    <t>【交通費】</t>
    <rPh sb="1" eb="4">
      <t>コウツウヒ</t>
    </rPh>
    <phoneticPr fontId="2"/>
  </si>
  <si>
    <t>種　目</t>
    <rPh sb="0" eb="1">
      <t>タネ</t>
    </rPh>
    <rPh sb="2" eb="3">
      <t>メ</t>
    </rPh>
    <phoneticPr fontId="2"/>
  </si>
  <si>
    <t>旅　費</t>
    <rPh sb="0" eb="1">
      <t>タビ</t>
    </rPh>
    <rPh sb="2" eb="3">
      <t>ヒ</t>
    </rPh>
    <phoneticPr fontId="2"/>
  </si>
  <si>
    <t>様式Ｂ</t>
    <rPh sb="0" eb="2">
      <t>ヨウシキ</t>
    </rPh>
    <phoneticPr fontId="2"/>
  </si>
  <si>
    <t>会　期</t>
    <rPh sb="0" eb="1">
      <t>カイ</t>
    </rPh>
    <rPh sb="2" eb="3">
      <t>キ</t>
    </rPh>
    <phoneticPr fontId="2"/>
  </si>
  <si>
    <t>参 加 旅 費 精 算 書</t>
    <rPh sb="0" eb="1">
      <t>サン</t>
    </rPh>
    <rPh sb="2" eb="3">
      <t>カ</t>
    </rPh>
    <rPh sb="4" eb="5">
      <t>タビ</t>
    </rPh>
    <rPh sb="6" eb="7">
      <t>ヒ</t>
    </rPh>
    <rPh sb="8" eb="9">
      <t>セイ</t>
    </rPh>
    <rPh sb="10" eb="11">
      <t>ザン</t>
    </rPh>
    <rPh sb="12" eb="13">
      <t>ショ</t>
    </rPh>
    <phoneticPr fontId="2"/>
  </si>
  <si>
    <t>（</t>
    <phoneticPr fontId="2"/>
  </si>
  <si>
    <t>１人分</t>
    <rPh sb="0" eb="2">
      <t>ヒトリ</t>
    </rPh>
    <rPh sb="2" eb="3">
      <t>ブン</t>
    </rPh>
    <phoneticPr fontId="2"/>
  </si>
  <si>
    <t>円）×（</t>
    <rPh sb="0" eb="1">
      <t>エン</t>
    </rPh>
    <phoneticPr fontId="2"/>
  </si>
  <si>
    <t>人）＝（</t>
    <rPh sb="0" eb="1">
      <t>ニン</t>
    </rPh>
    <phoneticPr fontId="2"/>
  </si>
  <si>
    <t>円）</t>
    <rPh sb="0" eb="1">
      <t>エン</t>
    </rPh>
    <phoneticPr fontId="2"/>
  </si>
  <si>
    <t>（　</t>
    <phoneticPr fontId="2"/>
  </si>
  <si>
    <t>円）（ア）</t>
    <rPh sb="0" eb="1">
      <t>エン</t>
    </rPh>
    <phoneticPr fontId="2"/>
  </si>
  <si>
    <t>泊）×（</t>
    <rPh sb="0" eb="1">
      <t>ハク</t>
    </rPh>
    <phoneticPr fontId="2"/>
  </si>
  <si>
    <t>円）（イ）</t>
    <rPh sb="0" eb="1">
      <t>エン</t>
    </rPh>
    <phoneticPr fontId="2"/>
  </si>
  <si>
    <t>　　記</t>
    <rPh sb="2" eb="3">
      <t>キ</t>
    </rPh>
    <phoneticPr fontId="2"/>
  </si>
  <si>
    <t>【宿泊費】</t>
    <rPh sb="1" eb="4">
      <t>シュクハクヒ</t>
    </rPh>
    <phoneticPr fontId="2"/>
  </si>
  <si>
    <t>印　　</t>
    <rPh sb="0" eb="1">
      <t>イン</t>
    </rPh>
    <phoneticPr fontId="2"/>
  </si>
  <si>
    <t>支出小計</t>
    <rPh sb="0" eb="2">
      <t>シシュツ</t>
    </rPh>
    <rPh sb="2" eb="4">
      <t>ショウケイ</t>
    </rPh>
    <phoneticPr fontId="2"/>
  </si>
  <si>
    <t>【他団体からの補助金額】</t>
    <rPh sb="1" eb="2">
      <t>タ</t>
    </rPh>
    <rPh sb="2" eb="4">
      <t>ダンタイ</t>
    </rPh>
    <rPh sb="7" eb="9">
      <t>ホジョ</t>
    </rPh>
    <rPh sb="9" eb="11">
      <t>キンガク</t>
    </rPh>
    <phoneticPr fontId="2"/>
  </si>
  <si>
    <t>円）（ウ）</t>
    <rPh sb="0" eb="1">
      <t>エン</t>
    </rPh>
    <phoneticPr fontId="2"/>
  </si>
  <si>
    <t>（ア）＋（イ）＋（ウ）</t>
    <phoneticPr fontId="2"/>
  </si>
  <si>
    <t>～</t>
  </si>
  <si>
    <t>種目</t>
    <rPh sb="0" eb="2">
      <t>シュモク</t>
    </rPh>
    <phoneticPr fontId="2"/>
  </si>
  <si>
    <t>開催地</t>
    <rPh sb="0" eb="3">
      <t>カイサイチ</t>
    </rPh>
    <phoneticPr fontId="2"/>
  </si>
  <si>
    <t>会期</t>
    <rPh sb="0" eb="2">
      <t>カイキ</t>
    </rPh>
    <phoneticPr fontId="2"/>
  </si>
  <si>
    <t>会期2</t>
    <rPh sb="0" eb="2">
      <t>カイキ</t>
    </rPh>
    <phoneticPr fontId="2"/>
  </si>
  <si>
    <t>出発日</t>
    <rPh sb="0" eb="3">
      <t>シュッパツビ</t>
    </rPh>
    <phoneticPr fontId="2"/>
  </si>
  <si>
    <t>帰着日</t>
    <rPh sb="0" eb="2">
      <t>キチャク</t>
    </rPh>
    <rPh sb="2" eb="3">
      <t>ビ</t>
    </rPh>
    <phoneticPr fontId="2"/>
  </si>
  <si>
    <t>交通費</t>
    <rPh sb="0" eb="3">
      <t>コウツウヒ</t>
    </rPh>
    <phoneticPr fontId="2"/>
  </si>
  <si>
    <t>宿泊基準</t>
    <rPh sb="0" eb="2">
      <t>シュクハク</t>
    </rPh>
    <rPh sb="2" eb="4">
      <t>キジュン</t>
    </rPh>
    <phoneticPr fontId="2"/>
  </si>
  <si>
    <t>泊数</t>
    <rPh sb="0" eb="1">
      <t>ハク</t>
    </rPh>
    <rPh sb="1" eb="2">
      <t>スウ</t>
    </rPh>
    <phoneticPr fontId="2"/>
  </si>
  <si>
    <t>宿泊合計</t>
    <rPh sb="0" eb="2">
      <t>シュクハク</t>
    </rPh>
    <rPh sb="2" eb="4">
      <t>ゴウケイ</t>
    </rPh>
    <phoneticPr fontId="2"/>
  </si>
  <si>
    <t>宿泊半額</t>
    <rPh sb="0" eb="2">
      <t>シュクハク</t>
    </rPh>
    <rPh sb="2" eb="4">
      <t>ハンガク</t>
    </rPh>
    <phoneticPr fontId="2"/>
  </si>
  <si>
    <t>1人分支給額</t>
    <rPh sb="1" eb="2">
      <t>ニン</t>
    </rPh>
    <rPh sb="2" eb="3">
      <t>ブン</t>
    </rPh>
    <rPh sb="3" eb="6">
      <t>シキュウガク</t>
    </rPh>
    <phoneticPr fontId="2"/>
  </si>
  <si>
    <t>　記載責任者名〔　　　　　              　　　　印〕</t>
    <rPh sb="1" eb="3">
      <t>キサイ</t>
    </rPh>
    <rPh sb="3" eb="6">
      <t>セキニンシャ</t>
    </rPh>
    <rPh sb="6" eb="7">
      <t>メイ</t>
    </rPh>
    <rPh sb="31" eb="32">
      <t>イン</t>
    </rPh>
    <phoneticPr fontId="2"/>
  </si>
  <si>
    <t>円</t>
    <rPh sb="0" eb="1">
      <t>エン</t>
    </rPh>
    <phoneticPr fontId="2"/>
  </si>
  <si>
    <t>会　長　　和泉　明一</t>
    <rPh sb="0" eb="1">
      <t>カイ</t>
    </rPh>
    <rPh sb="2" eb="3">
      <t>ナガ</t>
    </rPh>
    <rPh sb="5" eb="7">
      <t>イズミ</t>
    </rPh>
    <rPh sb="8" eb="9">
      <t>アキ</t>
    </rPh>
    <rPh sb="9" eb="10">
      <t>イチ</t>
    </rPh>
    <phoneticPr fontId="2"/>
  </si>
  <si>
    <t>　</t>
    <phoneticPr fontId="2"/>
  </si>
  <si>
    <t>令和　 　年　 　月　 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</si>
  <si>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地域クラブ活動名</t>
    <rPh sb="0" eb="2">
      <t>チイキ</t>
    </rPh>
    <rPh sb="5" eb="7">
      <t>カツドウ</t>
    </rPh>
    <rPh sb="7" eb="8">
      <t>メイ</t>
    </rPh>
    <phoneticPr fontId="2"/>
  </si>
  <si>
    <t>代表者名</t>
    <rPh sb="0" eb="3">
      <t>ダイヒョウシャ</t>
    </rPh>
    <rPh sb="3" eb="4">
      <t>メイ</t>
    </rPh>
    <phoneticPr fontId="2"/>
  </si>
  <si>
    <t>１人分</t>
    <rPh sb="2" eb="3">
      <t>ブン</t>
    </rPh>
    <phoneticPr fontId="2"/>
  </si>
  <si>
    <t>②　①と違う購入の仕方、別の行き方で行った場合にかかった交通費</t>
    <rPh sb="4" eb="5">
      <t>チガ</t>
    </rPh>
    <rPh sb="6" eb="8">
      <t>コウニュウ</t>
    </rPh>
    <rPh sb="9" eb="11">
      <t>シカタ</t>
    </rPh>
    <rPh sb="12" eb="13">
      <t>ベツ</t>
    </rPh>
    <rPh sb="14" eb="15">
      <t>イ</t>
    </rPh>
    <rPh sb="16" eb="17">
      <t>カタ</t>
    </rPh>
    <rPh sb="18" eb="19">
      <t>イ</t>
    </rPh>
    <rPh sb="21" eb="23">
      <t>バアイ</t>
    </rPh>
    <rPh sb="28" eb="31">
      <t>コウツウヒ</t>
    </rPh>
    <phoneticPr fontId="2"/>
  </si>
  <si>
    <t>小計</t>
    <rPh sb="0" eb="2">
      <t>ショウケイ</t>
    </rPh>
    <phoneticPr fontId="2"/>
  </si>
  <si>
    <t>①実際にかかった宿泊費</t>
    <rPh sb="1" eb="3">
      <t>ジッサイ</t>
    </rPh>
    <rPh sb="7" eb="8">
      <t>ヒ</t>
    </rPh>
    <rPh sb="8" eb="10">
      <t>シュクハク</t>
    </rPh>
    <phoneticPr fontId="2"/>
  </si>
  <si>
    <t>②　①と違う購入の仕方、別の泊まり方で宿泊した場合にかかった宿泊費</t>
    <rPh sb="4" eb="5">
      <t>チガ</t>
    </rPh>
    <rPh sb="6" eb="8">
      <t>コウニュウ</t>
    </rPh>
    <rPh sb="9" eb="11">
      <t>シカタ</t>
    </rPh>
    <rPh sb="12" eb="13">
      <t>ベツ</t>
    </rPh>
    <rPh sb="14" eb="15">
      <t>ト</t>
    </rPh>
    <rPh sb="17" eb="18">
      <t>カタ</t>
    </rPh>
    <rPh sb="19" eb="21">
      <t>シュクハク</t>
    </rPh>
    <rPh sb="23" eb="25">
      <t>バアイ</t>
    </rPh>
    <rPh sb="30" eb="32">
      <t>シュクハク</t>
    </rPh>
    <rPh sb="32" eb="33">
      <t>ヒ</t>
    </rPh>
    <phoneticPr fontId="2"/>
  </si>
  <si>
    <t>◎補助金合計額</t>
    <rPh sb="1" eb="4">
      <t>ホジョキン</t>
    </rPh>
    <rPh sb="4" eb="6">
      <t>ゴウケイ</t>
    </rPh>
    <phoneticPr fontId="2"/>
  </si>
  <si>
    <t>振込金額</t>
    <rPh sb="0" eb="2">
      <t>フリコミ</t>
    </rPh>
    <rPh sb="2" eb="4">
      <t>キンガク</t>
    </rPh>
    <phoneticPr fontId="2"/>
  </si>
  <si>
    <t>①実際にかかった交通費 ※交通費・宿泊費の予算書の交通費を超えた金額は記入できません。</t>
    <rPh sb="1" eb="3">
      <t>ジッサイ</t>
    </rPh>
    <rPh sb="8" eb="11">
      <t>コウツウヒ</t>
    </rPh>
    <rPh sb="13" eb="16">
      <t>コウツウヒ</t>
    </rPh>
    <rPh sb="17" eb="20">
      <t>シュクハクヒ</t>
    </rPh>
    <rPh sb="21" eb="23">
      <t>ヨサン</t>
    </rPh>
    <rPh sb="23" eb="24">
      <t>ショ</t>
    </rPh>
    <rPh sb="25" eb="28">
      <t>コウツウヒ</t>
    </rPh>
    <rPh sb="29" eb="30">
      <t>コ</t>
    </rPh>
    <rPh sb="32" eb="34">
      <t>キンガク</t>
    </rPh>
    <rPh sb="35" eb="37">
      <t>キニュウ</t>
    </rPh>
    <phoneticPr fontId="2"/>
  </si>
  <si>
    <t>宿泊費補助金小計（宿泊費実費の半額）</t>
    <rPh sb="0" eb="2">
      <t>シュクハク</t>
    </rPh>
    <rPh sb="2" eb="3">
      <t>ヒ</t>
    </rPh>
    <rPh sb="3" eb="6">
      <t>ホジョキン</t>
    </rPh>
    <rPh sb="6" eb="8">
      <t>ショウケイ</t>
    </rPh>
    <rPh sb="9" eb="11">
      <t>シュクハク</t>
    </rPh>
    <rPh sb="11" eb="12">
      <t>ヒ</t>
    </rPh>
    <rPh sb="12" eb="14">
      <t>ジッピ</t>
    </rPh>
    <rPh sb="15" eb="17">
      <t>ハンガク</t>
    </rPh>
    <phoneticPr fontId="2"/>
  </si>
  <si>
    <t>全国 中 学 校 体 育 大 会</t>
    <rPh sb="0" eb="2">
      <t xml:space="preserve">ゼンコク </t>
    </rPh>
    <rPh sb="3" eb="4">
      <t>ナカ</t>
    </rPh>
    <rPh sb="5" eb="6">
      <t>ガク</t>
    </rPh>
    <rPh sb="7" eb="8">
      <t>コウ</t>
    </rPh>
    <rPh sb="9" eb="10">
      <t>カラダ</t>
    </rPh>
    <rPh sb="11" eb="12">
      <t>イク</t>
    </rPh>
    <rPh sb="13" eb="14">
      <t>ダイ</t>
    </rPh>
    <rPh sb="15" eb="16">
      <t>カイ</t>
    </rPh>
    <phoneticPr fontId="2"/>
  </si>
  <si>
    <t>新潟県上越市</t>
  </si>
  <si>
    <t>全国中学校陸上競技大会</t>
  </si>
  <si>
    <t>福井県　福井市</t>
  </si>
  <si>
    <t>令和６年8月17日から8月20日まで</t>
  </si>
  <si>
    <t>全国中学校軟式野球大会</t>
  </si>
  <si>
    <t>福井県敦賀市他</t>
  </si>
  <si>
    <t>令和6年8月19日から8月23日まで</t>
  </si>
  <si>
    <t>全国中学校サッカー大会</t>
  </si>
  <si>
    <t>石川県小松市他</t>
  </si>
  <si>
    <t>令和6年8月18日から8月23日まで</t>
  </si>
  <si>
    <t>全国中学校バレーボール大会</t>
  </si>
  <si>
    <t>福井県福井市他</t>
  </si>
  <si>
    <t>令和6年8月22日から8月25日まで</t>
  </si>
  <si>
    <t>全国中学校バスケットボール大会</t>
  </si>
  <si>
    <t>新潟県長岡市他</t>
  </si>
  <si>
    <t>令和６年8月21日から8月24日まで</t>
  </si>
  <si>
    <t>全国中学校卓球大会</t>
  </si>
  <si>
    <t>新潟県新潟市</t>
  </si>
  <si>
    <t>令和６年8月22日から8月25日まで</t>
  </si>
  <si>
    <t>全国中学校柔道大会　　</t>
  </si>
  <si>
    <t>長野県佐久市</t>
  </si>
  <si>
    <t>令和６年8月20日から8月23日まで</t>
  </si>
  <si>
    <t>全国中学校ソフトテニス大会</t>
  </si>
  <si>
    <t>石川県金沢市</t>
  </si>
  <si>
    <t>令和６年8月20日から8月22日まで</t>
  </si>
  <si>
    <t>全国中学校バドミントン大会　　　　</t>
  </si>
  <si>
    <t>福井県勝山市</t>
  </si>
  <si>
    <t>全国中学校剣道大会</t>
  </si>
  <si>
    <t>令和６年8月18日から8月20日まで</t>
  </si>
  <si>
    <t>全国中学校水泳大会</t>
  </si>
  <si>
    <t>令和６年8月17日から8月19日まで</t>
  </si>
  <si>
    <t>全国中学校体操競技</t>
  </si>
  <si>
    <t>全国中学校新体操大会</t>
  </si>
  <si>
    <t>長野県長野市</t>
  </si>
  <si>
    <t>全国中学校相撲大会</t>
  </si>
  <si>
    <t>富山県射水市</t>
  </si>
  <si>
    <t>令和６年8月17日から8月18日まで</t>
  </si>
  <si>
    <t>全国中学校ソフトボール大会</t>
  </si>
  <si>
    <t>富山県富山市</t>
  </si>
  <si>
    <t>全国中学校ハンドボール大会</t>
  </si>
  <si>
    <t>富山県氷見市</t>
  </si>
  <si>
    <t>令和６年8月19日から8月22日まで</t>
  </si>
  <si>
    <t>←※割り切れない場合は、小数点切り捨てとなります。</t>
    <rPh sb="2" eb="3">
      <t>ワ</t>
    </rPh>
    <rPh sb="4" eb="5">
      <t>キ</t>
    </rPh>
    <rPh sb="8" eb="10">
      <t>バアイ</t>
    </rPh>
    <rPh sb="12" eb="15">
      <t>ショウスウテン</t>
    </rPh>
    <rPh sb="15" eb="16">
      <t>キ</t>
    </rPh>
    <rPh sb="17" eb="18">
      <t>ス</t>
    </rPh>
    <phoneticPr fontId="2"/>
  </si>
  <si>
    <t>会　長　　小林　大介</t>
    <rPh sb="0" eb="1">
      <t>カイ</t>
    </rPh>
    <rPh sb="2" eb="3">
      <t>ナガ</t>
    </rPh>
    <rPh sb="5" eb="7">
      <t>コバヤシ</t>
    </rPh>
    <rPh sb="8" eb="10">
      <t>ダイスケ</t>
    </rPh>
    <phoneticPr fontId="2"/>
  </si>
  <si>
    <t>種目</t>
    <rPh sb="0" eb="2">
      <t>シュモク</t>
    </rPh>
    <phoneticPr fontId="1"/>
  </si>
  <si>
    <t>開催地</t>
    <rPh sb="0" eb="3">
      <t>カイサイチ</t>
    </rPh>
    <phoneticPr fontId="1"/>
  </si>
  <si>
    <t>会期</t>
    <rPh sb="0" eb="2">
      <t>カイキ</t>
    </rPh>
    <phoneticPr fontId="1"/>
  </si>
  <si>
    <t>会期2</t>
    <rPh sb="0" eb="2">
      <t>カイキ</t>
    </rPh>
    <phoneticPr fontId="1"/>
  </si>
  <si>
    <t>出発日</t>
    <rPh sb="0" eb="3">
      <t>シュッパツビ</t>
    </rPh>
    <phoneticPr fontId="1"/>
  </si>
  <si>
    <t>帰着日</t>
    <rPh sb="0" eb="2">
      <t>キチャク</t>
    </rPh>
    <rPh sb="2" eb="3">
      <t>ビ</t>
    </rPh>
    <phoneticPr fontId="1"/>
  </si>
  <si>
    <t>交通費</t>
    <rPh sb="0" eb="3">
      <t>コウツウヒ</t>
    </rPh>
    <phoneticPr fontId="1"/>
  </si>
  <si>
    <t>宿泊基準</t>
    <rPh sb="0" eb="2">
      <t>シュクハク</t>
    </rPh>
    <rPh sb="2" eb="4">
      <t>キジュン</t>
    </rPh>
    <phoneticPr fontId="1"/>
  </si>
  <si>
    <t>宿泊半額</t>
    <rPh sb="0" eb="2">
      <t>シュクハク</t>
    </rPh>
    <rPh sb="2" eb="4">
      <t>ハンガク</t>
    </rPh>
    <phoneticPr fontId="1"/>
  </si>
  <si>
    <t>泊数</t>
    <rPh sb="0" eb="1">
      <t>ハク</t>
    </rPh>
    <rPh sb="1" eb="2">
      <t>スウ</t>
    </rPh>
    <phoneticPr fontId="1"/>
  </si>
  <si>
    <t>宿泊合計</t>
    <rPh sb="0" eb="2">
      <t>シュクハク</t>
    </rPh>
    <rPh sb="2" eb="4">
      <t>ゴウケイ</t>
    </rPh>
    <phoneticPr fontId="1"/>
  </si>
  <si>
    <t>1人分支給額</t>
    <rPh sb="1" eb="2">
      <t>ニン</t>
    </rPh>
    <rPh sb="2" eb="3">
      <t>ブン</t>
    </rPh>
    <rPh sb="3" eb="6">
      <t>シキュウガク</t>
    </rPh>
    <phoneticPr fontId="1"/>
  </si>
  <si>
    <t>全国中学校スキー大会アルペン男子GSL</t>
    <rPh sb="0" eb="2">
      <t>ゼンコク</t>
    </rPh>
    <rPh sb="2" eb="5">
      <t>チュウガッコウ</t>
    </rPh>
    <rPh sb="8" eb="10">
      <t>タイカイ</t>
    </rPh>
    <rPh sb="14" eb="16">
      <t>ダンシ</t>
    </rPh>
    <phoneticPr fontId="1"/>
  </si>
  <si>
    <t>長野県野沢温泉村</t>
    <rPh sb="0" eb="2">
      <t>ナガノ</t>
    </rPh>
    <rPh sb="2" eb="3">
      <t>ケン</t>
    </rPh>
    <rPh sb="3" eb="5">
      <t>ノザワ</t>
    </rPh>
    <rPh sb="5" eb="8">
      <t>オンセンムラ</t>
    </rPh>
    <phoneticPr fontId="1"/>
  </si>
  <si>
    <t>令和８年２月３日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</si>
  <si>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全国中学校スキー大会アルペン女子GSL</t>
    <rPh sb="0" eb="2">
      <t>ゼンコク</t>
    </rPh>
    <rPh sb="2" eb="5">
      <t>チュウガッコウ</t>
    </rPh>
    <rPh sb="8" eb="10">
      <t>タイカイ</t>
    </rPh>
    <rPh sb="14" eb="16">
      <t>ジョシ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</si>
  <si>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２月４日まで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</si>
  <si>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t>全国中学校スキー大会アルペン男子SL</t>
    <rPh sb="0" eb="2">
      <t>ゼンコク</t>
    </rPh>
    <rPh sb="2" eb="5">
      <t>チュウガッコウ</t>
    </rPh>
    <rPh sb="8" eb="10">
      <t>タイカイ</t>
    </rPh>
    <rPh sb="14" eb="16">
      <t>ダンシ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</si>
  <si>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２月５日まで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</si>
  <si>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t>全国中学校スキー大会アルペン女子SL</t>
    <rPh sb="0" eb="2">
      <t>ゼンコク</t>
    </rPh>
    <rPh sb="2" eb="5">
      <t>チュウガッコウ</t>
    </rPh>
    <rPh sb="8" eb="10">
      <t>タイカイ</t>
    </rPh>
    <rPh sb="14" eb="16">
      <t>ジョシ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</si>
  <si>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２月６日まで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</si>
  <si>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t>全国中学校スキー大会ノルディック・ジャンプ</t>
    <rPh sb="0" eb="2">
      <t>ゼンコク</t>
    </rPh>
    <rPh sb="2" eb="5">
      <t>チュウガッコウ</t>
    </rPh>
    <rPh sb="8" eb="10">
      <t>タイカイ</t>
    </rPh>
    <phoneticPr fontId="1"/>
  </si>
  <si>
    <r>
      <t>令和７年２月３日～</t>
    </r>
    <r>
      <rPr>
        <sz val="10"/>
        <rFont val="Microsoft YaHei"/>
        <family val="1"/>
        <charset val="134"/>
      </rPr>
      <t>２月４日まで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</si>
  <si>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t>全国中学校スキー大会ノルディックコンバインド</t>
    <rPh sb="0" eb="2">
      <t>ゼンコク</t>
    </rPh>
    <rPh sb="2" eb="5">
      <t>チュウガッコウ</t>
    </rPh>
    <rPh sb="8" eb="10">
      <t>タイカイ</t>
    </rPh>
    <phoneticPr fontId="1"/>
  </si>
  <si>
    <t>全国中学校スキー大会ノルディッククロスカントリー</t>
    <rPh sb="0" eb="2">
      <t>ゼンコク</t>
    </rPh>
    <rPh sb="2" eb="5">
      <t>チュウガッコウ</t>
    </rPh>
    <rPh sb="8" eb="10">
      <t>タイカイ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</si>
  <si>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２月６日まで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ヒ</t>
    </rPh>
    <phoneticPr fontId="1"/>
  </si>
  <si>
    <t>全国中学校スケート大会スピードスケート</t>
    <rPh sb="0" eb="2">
      <t>ゼンコク</t>
    </rPh>
    <rPh sb="2" eb="5">
      <t>チュウガッコウ</t>
    </rPh>
    <rPh sb="9" eb="11">
      <t>タイカイ</t>
    </rPh>
    <phoneticPr fontId="1"/>
  </si>
  <si>
    <t>長野県長野市</t>
    <rPh sb="0" eb="3">
      <t>ナガノケン</t>
    </rPh>
    <rPh sb="3" eb="6">
      <t>ナガノシ</t>
    </rPh>
    <phoneticPr fontId="1"/>
  </si>
  <si>
    <r>
      <t>令和８年１月31日～</t>
    </r>
    <r>
      <rPr>
        <sz val="10"/>
        <rFont val="Microsoft YaHei"/>
        <family val="1"/>
        <charset val="134"/>
      </rPr>
      <t>２月３日まで</t>
    </r>
    <rPh sb="0" eb="2">
      <t>レイワ</t>
    </rPh>
    <rPh sb="3" eb="4">
      <t>ネン</t>
    </rPh>
    <rPh sb="5" eb="6">
      <t>ガツ</t>
    </rPh>
    <rPh sb="8" eb="9">
      <t>ニチ</t>
    </rPh>
    <rPh sb="11" eb="12">
      <t>ヒ</t>
    </rPh>
    <phoneticPr fontId="1"/>
  </si>
  <si>
    <t>全国中学校スケート大会フィギュアスケート</t>
    <rPh sb="0" eb="2">
      <t>ゼンコク</t>
    </rPh>
    <rPh sb="2" eb="5">
      <t>チュウガッコウ</t>
    </rPh>
    <rPh sb="9" eb="11">
      <t>タイカイ</t>
    </rPh>
    <phoneticPr fontId="1"/>
  </si>
  <si>
    <r>
      <t>令和８年２月１日～</t>
    </r>
    <r>
      <rPr>
        <sz val="10"/>
        <rFont val="Microsoft YaHei"/>
        <family val="1"/>
        <charset val="134"/>
      </rPr>
      <t>２月３日まで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</si>
  <si>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t>全国中学校アイスホッケー大会</t>
    <rPh sb="0" eb="2">
      <t>ゼンコク</t>
    </rPh>
    <rPh sb="2" eb="5">
      <t>チュウガッコウ</t>
    </rPh>
    <rPh sb="12" eb="14">
      <t>タイカイ</t>
    </rPh>
    <phoneticPr fontId="1"/>
  </si>
  <si>
    <t>群馬県渋川市</t>
    <rPh sb="0" eb="3">
      <t>グンマケン</t>
    </rPh>
    <rPh sb="3" eb="5">
      <t>シブカワ</t>
    </rPh>
    <rPh sb="5" eb="6">
      <t>シ</t>
    </rPh>
    <phoneticPr fontId="1"/>
  </si>
  <si>
    <r>
      <t>令和８年１月22日～１</t>
    </r>
    <r>
      <rPr>
        <sz val="10"/>
        <rFont val="Microsoft YaHei"/>
        <family val="1"/>
        <charset val="134"/>
      </rPr>
      <t>月</t>
    </r>
    <r>
      <rPr>
        <sz val="10"/>
        <rFont val="UD デジタル 教科書体 NK-R"/>
        <family val="1"/>
      </rPr>
      <t>25</t>
    </r>
    <r>
      <rPr>
        <sz val="10"/>
        <rFont val="Microsoft YaHei"/>
        <family val="1"/>
        <charset val="134"/>
      </rPr>
      <t>日まで</t>
    </r>
    <rPh sb="0" eb="2">
      <t>レイワ</t>
    </rPh>
    <rPh sb="3" eb="4">
      <t>ネン</t>
    </rPh>
    <rPh sb="5" eb="6">
      <t>ガツ</t>
    </rPh>
    <rPh sb="8" eb="9">
      <t>ニチ</t>
    </rPh>
    <rPh sb="11" eb="12">
      <t>ガツ</t>
    </rPh>
    <rPh sb="14" eb="15">
      <t>ヒ</t>
    </rPh>
    <phoneticPr fontId="1"/>
  </si>
  <si>
    <t>①実際にかかった宿泊費13,400円を超えた場合は13,400と記入</t>
    <rPh sb="1" eb="3">
      <t>ジッサイ</t>
    </rPh>
    <rPh sb="7" eb="8">
      <t>ヒ</t>
    </rPh>
    <rPh sb="8" eb="10">
      <t>シュクハク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</si>
</sst>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;@"/>
    <numFmt numFmtId="177" formatCode="#,##0_);[Red]\(#,##0\)"/>
  </numFmts>
  <fonts count="2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0"/>
      <name val="UD デジタル 教科書体 NP-R"/>
      <family val="1"/>
      <charset val="128"/>
    </font>
    <font>
      <b/>
      <sz val="12"/>
      <name val="UD デジタル 教科書体 NP-R"/>
      <family val="1"/>
      <charset val="128"/>
    </font>
    <font>
      <sz val="12"/>
      <name val="UD デジタル 教科書体 NP-R"/>
      <family val="1"/>
      <charset val="128"/>
    </font>
    <font>
      <b/>
      <i/>
      <sz val="12"/>
      <name val="UD デジタル 教科書体 NP-R"/>
      <family val="1"/>
      <charset val="128"/>
    </font>
    <font>
      <b/>
      <sz val="14"/>
      <name val="UD デジタル 教科書体 NP-R"/>
      <family val="1"/>
      <charset val="128"/>
    </font>
    <font>
      <b/>
      <sz val="11"/>
      <name val="UD デジタル 教科書体 NP-R"/>
      <family val="1"/>
      <charset val="128"/>
    </font>
    <font>
      <b/>
      <sz val="20"/>
      <name val="UD デジタル 教科書体 NP-R"/>
      <family val="1"/>
      <charset val="128"/>
    </font>
    <font>
      <sz val="14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sz val="14"/>
      <name val="UD デジタル 教科書体 NK-R"/>
      <charset val="128"/>
    </font>
    <font>
      <sz val="10"/>
      <name val="UD デジタル 教科書体 NK-R"/>
      <charset val="128"/>
    </font>
    <font>
      <sz val="10"/>
      <name val="UD デジタル 教科書体 NP-R"/>
      <charset val="128"/>
    </font>
    <font>
      <sz val="11"/>
      <name val="UD デジタル 教科書体 NK-R"/>
      <charset val="128"/>
    </font>
    <font>
      <b/>
      <sz val="12"/>
      <name val="UD デジタル 教科書体 NP-R"/>
      <charset val="128"/>
    </font>
    <font>
      <sz val="12"/>
      <name val="UD デジタル 教科書体 NP-R"/>
      <charset val="128"/>
    </font>
    <font>
      <b/>
      <i/>
      <sz val="12"/>
      <name val="UD デジタル 教科書体 NP-R"/>
      <charset val="128"/>
    </font>
    <font>
      <sz val="11"/>
      <name val="UD デジタル 教科書体 NP-R"/>
      <charset val="128"/>
    </font>
    <font>
      <sz val="10"/>
      <name val="Microsoft YaHei"/>
      <family val="1"/>
      <charset val="134"/>
    </font>
    <font>
      <sz val="10"/>
      <name val="UD デジタル 教科書体 NK-R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>
      <alignment vertical="center"/>
    </xf>
    <xf numFmtId="56" fontId="3" fillId="0" borderId="0" xfId="0" applyNumberFormat="1" applyFont="1">
      <alignment vertical="center"/>
    </xf>
    <xf numFmtId="56" fontId="5" fillId="0" borderId="23" xfId="0" applyNumberFormat="1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56" fontId="5" fillId="0" borderId="26" xfId="0" applyNumberFormat="1" applyFont="1" applyBorder="1" applyAlignment="1">
      <alignment horizontal="center" vertical="center"/>
    </xf>
    <xf numFmtId="177" fontId="6" fillId="0" borderId="28" xfId="0" applyNumberFormat="1" applyFont="1" applyBorder="1" applyAlignment="1">
      <alignment horizontal="right" vertical="center"/>
    </xf>
    <xf numFmtId="177" fontId="7" fillId="0" borderId="24" xfId="0" applyNumberFormat="1" applyFont="1" applyBorder="1" applyAlignment="1">
      <alignment horizontal="right" vertical="center"/>
    </xf>
    <xf numFmtId="177" fontId="7" fillId="0" borderId="27" xfId="0" applyNumberFormat="1" applyFont="1" applyBorder="1" applyAlignment="1">
      <alignment horizontal="right" vertical="center"/>
    </xf>
    <xf numFmtId="177" fontId="7" fillId="0" borderId="29" xfId="0" applyNumberFormat="1" applyFont="1" applyBorder="1" applyAlignment="1">
      <alignment horizontal="right" vertical="center"/>
    </xf>
    <xf numFmtId="177" fontId="7" fillId="0" borderId="23" xfId="0" applyNumberFormat="1" applyFont="1" applyBorder="1" applyAlignment="1">
      <alignment horizontal="right" vertical="center"/>
    </xf>
    <xf numFmtId="177" fontId="8" fillId="0" borderId="3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177" fontId="6" fillId="0" borderId="36" xfId="0" applyNumberFormat="1" applyFont="1" applyBorder="1" applyAlignment="1">
      <alignment horizontal="right" vertical="center"/>
    </xf>
    <xf numFmtId="177" fontId="7" fillId="0" borderId="32" xfId="0" applyNumberFormat="1" applyFont="1" applyBorder="1" applyAlignment="1">
      <alignment horizontal="right" vertical="center"/>
    </xf>
    <xf numFmtId="177" fontId="7" fillId="0" borderId="37" xfId="0" applyNumberFormat="1" applyFont="1" applyBorder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0" fontId="5" fillId="0" borderId="0" xfId="0" applyFont="1">
      <alignment vertical="center"/>
    </xf>
    <xf numFmtId="177" fontId="6" fillId="0" borderId="33" xfId="0" applyNumberFormat="1" applyFont="1" applyBorder="1" applyAlignment="1">
      <alignment horizontal="right" vertical="center"/>
    </xf>
    <xf numFmtId="177" fontId="7" fillId="0" borderId="35" xfId="0" applyNumberFormat="1" applyFont="1" applyBorder="1" applyAlignment="1">
      <alignment horizontal="right" vertical="center"/>
    </xf>
    <xf numFmtId="177" fontId="6" fillId="0" borderId="31" xfId="0" applyNumberFormat="1" applyFont="1" applyBorder="1" applyAlignment="1">
      <alignment horizontal="right" vertical="center"/>
    </xf>
    <xf numFmtId="0" fontId="4" fillId="0" borderId="0" xfId="0" applyFont="1">
      <alignment vertical="center"/>
    </xf>
    <xf numFmtId="0" fontId="5" fillId="0" borderId="40" xfId="0" applyFont="1" applyBorder="1" applyAlignment="1">
      <alignment horizontal="center" vertical="center"/>
    </xf>
    <xf numFmtId="177" fontId="6" fillId="0" borderId="38" xfId="0" applyNumberFormat="1" applyFont="1" applyBorder="1" applyAlignment="1">
      <alignment horizontal="right" vertical="center"/>
    </xf>
    <xf numFmtId="177" fontId="7" fillId="0" borderId="41" xfId="0" applyNumberFormat="1" applyFont="1" applyBorder="1" applyAlignment="1">
      <alignment horizontal="right" vertical="center"/>
    </xf>
    <xf numFmtId="177" fontId="7" fillId="0" borderId="42" xfId="0" applyNumberFormat="1" applyFont="1" applyBorder="1" applyAlignment="1">
      <alignment horizontal="right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1" xfId="0" applyFont="1" applyBorder="1" applyAlignment="1">
      <alignment horizontal="right" vertical="center"/>
    </xf>
    <xf numFmtId="0" fontId="3" fillId="0" borderId="2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10" fillId="0" borderId="7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10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17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2" xfId="0" applyFont="1" applyFill="1" applyBorder="1">
      <alignment vertical="center"/>
    </xf>
    <xf numFmtId="3" fontId="3" fillId="0" borderId="0" xfId="0" applyNumberFormat="1" applyFont="1">
      <alignment vertical="center"/>
    </xf>
    <xf numFmtId="0" fontId="3" fillId="0" borderId="11" xfId="0" applyFont="1" applyBorder="1" applyProtection="1">
      <alignment vertical="center"/>
      <protection locked="0"/>
    </xf>
    <xf numFmtId="0" fontId="3" fillId="0" borderId="11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3" fontId="3" fillId="0" borderId="0" xfId="0" applyNumberFormat="1" applyFont="1" applyProtection="1">
      <alignment vertical="center"/>
      <protection locked="0"/>
    </xf>
    <xf numFmtId="0" fontId="12" fillId="0" borderId="23" xfId="0" applyFont="1" applyBorder="1" applyAlignment="1">
      <alignment horizontal="center" vertical="center" shrinkToFit="1"/>
    </xf>
    <xf numFmtId="0" fontId="12" fillId="0" borderId="36" xfId="0" applyFont="1" applyBorder="1" applyAlignment="1">
      <alignment horizontal="center" vertical="center" shrinkToFit="1"/>
    </xf>
    <xf numFmtId="0" fontId="12" fillId="0" borderId="36" xfId="0" applyFont="1" applyBorder="1" applyAlignment="1">
      <alignment horizontal="center" vertical="center" wrapText="1" shrinkToFit="1"/>
    </xf>
    <xf numFmtId="0" fontId="12" fillId="0" borderId="36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 shrinkToFit="1"/>
    </xf>
    <xf numFmtId="0" fontId="13" fillId="0" borderId="0" xfId="0" applyFont="1">
      <alignment vertical="center"/>
    </xf>
    <xf numFmtId="0" fontId="14" fillId="0" borderId="24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 wrapText="1"/>
    </xf>
    <xf numFmtId="0" fontId="14" fillId="0" borderId="44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56" fontId="14" fillId="0" borderId="25" xfId="0" applyNumberFormat="1" applyFont="1" applyBorder="1">
      <alignment vertical="center"/>
    </xf>
    <xf numFmtId="176" fontId="14" fillId="0" borderId="24" xfId="0" applyNumberFormat="1" applyFont="1" applyBorder="1" applyAlignment="1">
      <alignment horizontal="center" vertical="center"/>
    </xf>
    <xf numFmtId="176" fontId="13" fillId="0" borderId="26" xfId="0" applyNumberFormat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6" fillId="0" borderId="24" xfId="0" applyFont="1" applyBorder="1" applyAlignment="1">
      <alignment horizontal="center" vertical="center"/>
    </xf>
    <xf numFmtId="56" fontId="17" fillId="0" borderId="25" xfId="0" applyNumberFormat="1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56" fontId="17" fillId="0" borderId="26" xfId="0" applyNumberFormat="1" applyFont="1" applyBorder="1" applyAlignment="1">
      <alignment horizontal="center" vertical="center"/>
    </xf>
    <xf numFmtId="56" fontId="16" fillId="0" borderId="25" xfId="0" applyNumberFormat="1" applyFont="1" applyBorder="1">
      <alignment vertical="center"/>
    </xf>
    <xf numFmtId="176" fontId="16" fillId="0" borderId="24" xfId="0" applyNumberFormat="1" applyFont="1" applyBorder="1" applyAlignment="1">
      <alignment horizontal="center" vertical="center"/>
    </xf>
    <xf numFmtId="176" fontId="18" fillId="0" borderId="26" xfId="0" applyNumberFormat="1" applyFont="1" applyBorder="1" applyAlignment="1">
      <alignment horizontal="center" vertical="center"/>
    </xf>
    <xf numFmtId="177" fontId="19" fillId="0" borderId="28" xfId="0" applyNumberFormat="1" applyFont="1" applyBorder="1" applyAlignment="1">
      <alignment horizontal="right" vertical="center"/>
    </xf>
    <xf numFmtId="177" fontId="20" fillId="0" borderId="27" xfId="0" applyNumberFormat="1" applyFont="1" applyBorder="1" applyAlignment="1">
      <alignment horizontal="right" vertical="center"/>
    </xf>
    <xf numFmtId="177" fontId="20" fillId="0" borderId="25" xfId="0" applyNumberFormat="1" applyFont="1" applyBorder="1" applyAlignment="1">
      <alignment horizontal="right" vertical="center"/>
    </xf>
    <xf numFmtId="177" fontId="21" fillId="0" borderId="26" xfId="0" applyNumberFormat="1" applyFont="1" applyBorder="1" applyAlignment="1">
      <alignment horizontal="right" vertical="center"/>
    </xf>
    <xf numFmtId="0" fontId="15" fillId="0" borderId="45" xfId="0" applyFont="1" applyBorder="1" applyAlignment="1">
      <alignment horizontal="center" vertical="center" shrinkToFit="1"/>
    </xf>
    <xf numFmtId="0" fontId="16" fillId="0" borderId="46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177" fontId="19" fillId="0" borderId="45" xfId="0" applyNumberFormat="1" applyFont="1" applyBorder="1" applyAlignment="1">
      <alignment horizontal="right" vertical="center"/>
    </xf>
    <xf numFmtId="177" fontId="20" fillId="0" borderId="46" xfId="0" applyNumberFormat="1" applyFont="1" applyBorder="1" applyAlignment="1">
      <alignment horizontal="right" vertical="center"/>
    </xf>
    <xf numFmtId="177" fontId="19" fillId="0" borderId="47" xfId="0" applyNumberFormat="1" applyFont="1" applyBorder="1" applyAlignment="1">
      <alignment horizontal="right" vertical="center"/>
    </xf>
    <xf numFmtId="177" fontId="20" fillId="0" borderId="48" xfId="0" applyNumberFormat="1" applyFont="1" applyBorder="1" applyAlignment="1">
      <alignment horizontal="right" vertical="center"/>
    </xf>
    <xf numFmtId="0" fontId="15" fillId="0" borderId="45" xfId="0" applyFont="1" applyBorder="1" applyAlignment="1">
      <alignment horizontal="center" vertical="center" wrapText="1" shrinkToFit="1"/>
    </xf>
    <xf numFmtId="0" fontId="16" fillId="0" borderId="46" xfId="0" applyFont="1" applyBorder="1" applyAlignment="1">
      <alignment horizontal="center" vertical="center" wrapText="1"/>
    </xf>
    <xf numFmtId="0" fontId="16" fillId="0" borderId="49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/>
    </xf>
    <xf numFmtId="177" fontId="19" fillId="0" borderId="50" xfId="0" applyNumberFormat="1" applyFont="1" applyBorder="1" applyAlignment="1">
      <alignment horizontal="right" vertical="center"/>
    </xf>
    <xf numFmtId="177" fontId="19" fillId="0" borderId="31" xfId="0" applyNumberFormat="1" applyFont="1" applyBorder="1" applyAlignment="1">
      <alignment horizontal="right" vertical="center"/>
    </xf>
    <xf numFmtId="0" fontId="15" fillId="0" borderId="51" xfId="0" applyFont="1" applyBorder="1" applyAlignment="1">
      <alignment horizontal="center" vertical="center" wrapText="1" shrinkToFit="1"/>
    </xf>
    <xf numFmtId="0" fontId="16" fillId="0" borderId="52" xfId="0" applyFont="1" applyBorder="1" applyAlignment="1">
      <alignment horizontal="center" vertical="center"/>
    </xf>
    <xf numFmtId="177" fontId="19" fillId="0" borderId="33" xfId="0" applyNumberFormat="1" applyFont="1" applyBorder="1" applyAlignment="1">
      <alignment horizontal="right" vertical="center"/>
    </xf>
    <xf numFmtId="0" fontId="18" fillId="0" borderId="0" xfId="0" applyFont="1">
      <alignment vertical="center"/>
    </xf>
    <xf numFmtId="56" fontId="17" fillId="0" borderId="23" xfId="0" applyNumberFormat="1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177" fontId="19" fillId="0" borderId="51" xfId="0" applyNumberFormat="1" applyFont="1" applyBorder="1" applyAlignment="1">
      <alignment horizontal="right" vertical="center"/>
    </xf>
    <xf numFmtId="177" fontId="20" fillId="0" borderId="52" xfId="0" applyNumberFormat="1" applyFont="1" applyBorder="1" applyAlignment="1">
      <alignment horizontal="right" vertical="center"/>
    </xf>
    <xf numFmtId="0" fontId="15" fillId="0" borderId="36" xfId="0" applyFont="1" applyBorder="1" applyAlignment="1">
      <alignment horizontal="center" vertical="center" shrinkToFit="1"/>
    </xf>
    <xf numFmtId="0" fontId="22" fillId="0" borderId="0" xfId="0" applyFont="1">
      <alignment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11" fillId="2" borderId="0" xfId="0" applyFont="1" applyFill="1">
      <alignment vertical="center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</cellXfs>
  <cellStyles count="1">
    <cellStyle name="標準" xfId="0" builtinId="0"/>
  </cellStyles>
  <dxfs count="4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171450</xdr:colOff>
      <xdr:row>1</xdr:row>
      <xdr:rowOff>142875</xdr:rowOff>
    </xdr:from>
    <xdr:to>
      <xdr:col>8</xdr:col>
      <xdr:colOff>485775</xdr:colOff>
      <xdr:row>3</xdr:row>
      <xdr:rowOff>66674</xdr:rowOff>
    </xdr:to>
    <xdr:sp macro="" textlink="">
      <xdr:nvSpPr>
        <xdr:cNvPr id="2" name="強調線吹き出し 1 1">
          <a:extLst>
            <a:ext uri="{FF2B5EF4-FFF2-40B4-BE49-F238E27FC236}">
              <a16:creationId xmlns:a16="http://schemas.microsoft.com/office/drawing/2014/main" id="{E4C9079B-ACD8-444C-84FB-0793E9A0EBF8}"/>
            </a:ext>
          </a:extLst>
        </xdr:cNvPr>
        <xdr:cNvSpPr/>
      </xdr:nvSpPr>
      <xdr:spPr>
        <a:xfrm>
          <a:off x="3990975" y="333375"/>
          <a:ext cx="962025" cy="266699"/>
        </a:xfrm>
        <a:prstGeom prst="accentCallout1">
          <a:avLst>
            <a:gd name="adj1" fmla="val 46175"/>
            <a:gd name="adj2" fmla="val 106021"/>
            <a:gd name="adj3" fmla="val 3106"/>
            <a:gd name="adj4" fmla="val 221099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95000"/>
              <a:lumOff val="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提出日を記入</a:t>
          </a:r>
        </a:p>
      </xdr:txBody>
    </xdr:sp>
    <xdr:clientData/>
  </xdr:twoCellAnchor>
  <xdr:twoCellAnchor>
    <xdr:from>
      <xdr:col>9</xdr:col>
      <xdr:colOff>400050</xdr:colOff>
      <xdr:row>3</xdr:row>
      <xdr:rowOff>161925</xdr:rowOff>
    </xdr:from>
    <xdr:to>
      <xdr:col>10</xdr:col>
      <xdr:colOff>285750</xdr:colOff>
      <xdr:row>8</xdr:row>
      <xdr:rowOff>161925</xdr:rowOff>
    </xdr:to>
    <xdr:sp macro="" textlink="">
      <xdr:nvSpPr>
        <xdr:cNvPr id="3" name="角丸四角形 4">
          <a:extLst>
            <a:ext uri="{FF2B5EF4-FFF2-40B4-BE49-F238E27FC236}">
              <a16:creationId xmlns:a16="http://schemas.microsoft.com/office/drawing/2014/main" id="{25810938-5537-416A-ABDF-02F60511FD6D}"/>
            </a:ext>
          </a:extLst>
        </xdr:cNvPr>
        <xdr:cNvSpPr/>
      </xdr:nvSpPr>
      <xdr:spPr>
        <a:xfrm>
          <a:off x="5581650" y="695325"/>
          <a:ext cx="790575" cy="876300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lIns="0" tIns="72000" rIns="0" bIns="0" rtlCol="0" anchor="ctr" anchorCtr="0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代表者の印</a:t>
          </a:r>
        </a:p>
      </xdr:txBody>
    </xdr:sp>
    <xdr:clientData/>
  </xdr:twoCellAnchor>
  <xdr:twoCellAnchor>
    <xdr:from>
      <xdr:col>8</xdr:col>
      <xdr:colOff>333375</xdr:colOff>
      <xdr:row>11</xdr:row>
      <xdr:rowOff>152400</xdr:rowOff>
    </xdr:from>
    <xdr:to>
      <xdr:col>11</xdr:col>
      <xdr:colOff>9525</xdr:colOff>
      <xdr:row>16</xdr:row>
      <xdr:rowOff>38100</xdr:rowOff>
    </xdr:to>
    <xdr:sp macro="" textlink="">
      <xdr:nvSpPr>
        <xdr:cNvPr id="4" name="角丸四角形 24">
          <a:extLst>
            <a:ext uri="{FF2B5EF4-FFF2-40B4-BE49-F238E27FC236}">
              <a16:creationId xmlns:a16="http://schemas.microsoft.com/office/drawing/2014/main" id="{E1FE6F55-5FB8-40A5-9056-B5CF208B9B77}"/>
            </a:ext>
          </a:extLst>
        </xdr:cNvPr>
        <xdr:cNvSpPr/>
      </xdr:nvSpPr>
      <xdr:spPr>
        <a:xfrm>
          <a:off x="4800600" y="2114550"/>
          <a:ext cx="2105025" cy="619125"/>
        </a:xfrm>
        <a:prstGeom prst="roundRect">
          <a:avLst/>
        </a:prstGeom>
        <a:gradFill>
          <a:gsLst>
            <a:gs pos="0">
              <a:schemeClr val="bg1">
                <a:lumMod val="85000"/>
              </a:schemeClr>
            </a:gs>
            <a:gs pos="14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  <a:ln w="1270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EXCEL</a:t>
          </a:r>
          <a:r>
            <a:rPr kumimoji="1" lang="ja-JP" altLang="en-US" sz="9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ファイルを使用する場合は、種目の選択で自動入力されます。</a:t>
          </a:r>
        </a:p>
      </xdr:txBody>
    </xdr:sp>
    <xdr:clientData/>
  </xdr:twoCellAnchor>
  <xdr:twoCellAnchor>
    <xdr:from>
      <xdr:col>6</xdr:col>
      <xdr:colOff>104775</xdr:colOff>
      <xdr:row>13</xdr:row>
      <xdr:rowOff>147638</xdr:rowOff>
    </xdr:from>
    <xdr:to>
      <xdr:col>8</xdr:col>
      <xdr:colOff>333375</xdr:colOff>
      <xdr:row>14</xdr:row>
      <xdr:rowOff>66676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DAE8B64C-9991-495A-8C47-1C6B18DDD121}"/>
            </a:ext>
          </a:extLst>
        </xdr:cNvPr>
        <xdr:cNvCxnSpPr>
          <a:stCxn id="4" idx="1"/>
        </xdr:cNvCxnSpPr>
      </xdr:nvCxnSpPr>
      <xdr:spPr>
        <a:xfrm flipH="1">
          <a:off x="3209925" y="2424113"/>
          <a:ext cx="1590675" cy="7143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161925</xdr:colOff>
      <xdr:row>14</xdr:row>
      <xdr:rowOff>95250</xdr:rowOff>
    </xdr:from>
    <xdr:to>
      <xdr:col>8</xdr:col>
      <xdr:colOff>571500</xdr:colOff>
      <xdr:row>16</xdr:row>
      <xdr:rowOff>133350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3FE43AD1-EC10-4E26-B2A8-25E1B2EDE9A3}"/>
            </a:ext>
          </a:extLst>
        </xdr:cNvPr>
        <xdr:cNvCxnSpPr/>
      </xdr:nvCxnSpPr>
      <xdr:spPr>
        <a:xfrm flipH="1">
          <a:off x="2562225" y="2524125"/>
          <a:ext cx="2476500" cy="3048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161925</xdr:colOff>
      <xdr:row>15</xdr:row>
      <xdr:rowOff>66675</xdr:rowOff>
    </xdr:from>
    <xdr:to>
      <xdr:col>9</xdr:col>
      <xdr:colOff>28575</xdr:colOff>
      <xdr:row>18</xdr:row>
      <xdr:rowOff>104775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8B765049-C308-4F70-9D9D-657825925851}"/>
            </a:ext>
          </a:extLst>
        </xdr:cNvPr>
        <xdr:cNvCxnSpPr/>
      </xdr:nvCxnSpPr>
      <xdr:spPr>
        <a:xfrm flipH="1">
          <a:off x="3267075" y="2686050"/>
          <a:ext cx="1943100" cy="390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228600</xdr:colOff>
      <xdr:row>16</xdr:row>
      <xdr:rowOff>57150</xdr:rowOff>
    </xdr:from>
    <xdr:to>
      <xdr:col>11</xdr:col>
      <xdr:colOff>43564</xdr:colOff>
      <xdr:row>21</xdr:row>
      <xdr:rowOff>203200</xdr:rowOff>
    </xdr:to>
    <xdr:sp macro="" textlink="">
      <xdr:nvSpPr>
        <xdr:cNvPr id="12" name="強調線吹き出し 1 6">
          <a:extLst>
            <a:ext uri="{FF2B5EF4-FFF2-40B4-BE49-F238E27FC236}">
              <a16:creationId xmlns:a16="http://schemas.microsoft.com/office/drawing/2014/main" id="{04605269-71CD-4642-9E92-307C3A002B7D}"/>
            </a:ext>
          </a:extLst>
        </xdr:cNvPr>
        <xdr:cNvSpPr/>
      </xdr:nvSpPr>
      <xdr:spPr>
        <a:xfrm>
          <a:off x="3314700" y="2876550"/>
          <a:ext cx="3599564" cy="844550"/>
        </a:xfrm>
        <a:prstGeom prst="accentCallout1">
          <a:avLst>
            <a:gd name="adj1" fmla="val 55099"/>
            <a:gd name="adj2" fmla="val 2805"/>
            <a:gd name="adj3" fmla="val 143965"/>
            <a:gd name="adj4" fmla="val -33524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陸上であれば、往復</a:t>
          </a:r>
          <a:r>
            <a:rPr kumimoji="1" lang="en-US" altLang="ja-JP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106,140</a:t>
          </a:r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円を超える金額は記入できません。超えている場合は、</a:t>
          </a:r>
          <a:r>
            <a:rPr kumimoji="1" lang="en-US" altLang="ja-JP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106,140</a:t>
          </a:r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円と記入。</a:t>
          </a:r>
          <a:endParaRPr kumimoji="1" lang="en-US" altLang="ja-JP" sz="1100"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予算書を御確認ください．</a:t>
          </a:r>
        </a:p>
      </xdr:txBody>
    </xdr:sp>
    <xdr:clientData/>
  </xdr:twoCellAnchor>
  <xdr:twoCellAnchor>
    <xdr:from>
      <xdr:col>2</xdr:col>
      <xdr:colOff>695325</xdr:colOff>
      <xdr:row>28</xdr:row>
      <xdr:rowOff>85725</xdr:rowOff>
    </xdr:from>
    <xdr:to>
      <xdr:col>7</xdr:col>
      <xdr:colOff>632593</xdr:colOff>
      <xdr:row>30</xdr:row>
      <xdr:rowOff>123714</xdr:rowOff>
    </xdr:to>
    <xdr:sp macro="" textlink="">
      <xdr:nvSpPr>
        <xdr:cNvPr id="13" name="強調線吹き出し 1 8">
          <a:extLst>
            <a:ext uri="{FF2B5EF4-FFF2-40B4-BE49-F238E27FC236}">
              <a16:creationId xmlns:a16="http://schemas.microsoft.com/office/drawing/2014/main" id="{39F2EB7B-1837-4134-A077-1F79FDEC60D8}"/>
            </a:ext>
          </a:extLst>
        </xdr:cNvPr>
        <xdr:cNvSpPr/>
      </xdr:nvSpPr>
      <xdr:spPr>
        <a:xfrm rot="248835">
          <a:off x="1619250" y="5114925"/>
          <a:ext cx="2832868" cy="495189"/>
        </a:xfrm>
        <a:prstGeom prst="accentCallout1">
          <a:avLst>
            <a:gd name="adj1" fmla="val -7162"/>
            <a:gd name="adj2" fmla="val -2582"/>
            <a:gd name="adj3" fmla="val -90260"/>
            <a:gd name="adj4" fmla="val -5624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marL="0" indent="0" algn="l"/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1</a:t>
          </a:r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人は保護者の引率で現地集合した</a:t>
          </a:r>
          <a:b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</a:br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帰りは、別経路で帰った場合</a:t>
          </a:r>
          <a:endParaRPr kumimoji="1" lang="en-US" altLang="ja-JP" sz="1050">
            <a:solidFill>
              <a:schemeClr val="dk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  <a:cs typeface="+mn-cs"/>
          </a:endParaRPr>
        </a:p>
      </xdr:txBody>
    </xdr:sp>
    <xdr:clientData/>
  </xdr:twoCellAnchor>
  <xdr:twoCellAnchor>
    <xdr:from>
      <xdr:col>5</xdr:col>
      <xdr:colOff>285750</xdr:colOff>
      <xdr:row>33</xdr:row>
      <xdr:rowOff>200025</xdr:rowOff>
    </xdr:from>
    <xdr:to>
      <xdr:col>9</xdr:col>
      <xdr:colOff>676276</xdr:colOff>
      <xdr:row>34</xdr:row>
      <xdr:rowOff>209550</xdr:rowOff>
    </xdr:to>
    <xdr:sp macro="" textlink="">
      <xdr:nvSpPr>
        <xdr:cNvPr id="14" name="強調線吹き出し 1 15">
          <a:extLst>
            <a:ext uri="{FF2B5EF4-FFF2-40B4-BE49-F238E27FC236}">
              <a16:creationId xmlns:a16="http://schemas.microsoft.com/office/drawing/2014/main" id="{6E75B68E-9996-4D84-ABF5-03FF6CBCACC1}"/>
            </a:ext>
          </a:extLst>
        </xdr:cNvPr>
        <xdr:cNvSpPr/>
      </xdr:nvSpPr>
      <xdr:spPr>
        <a:xfrm rot="21398248">
          <a:off x="2686050" y="6372225"/>
          <a:ext cx="3171826" cy="238125"/>
        </a:xfrm>
        <a:prstGeom prst="accentCallout1">
          <a:avLst>
            <a:gd name="adj1" fmla="val 19625"/>
            <a:gd name="adj2" fmla="val -2079"/>
            <a:gd name="adj3" fmla="val 148921"/>
            <a:gd name="adj4" fmla="val -39822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実際にかかった宿泊金額（領収書通り）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4"/>
  <sheetViews>
    <sheetView tabSelected="1" view="pageBreakPreview" zoomScaleNormal="100" zoomScaleSheetLayoutView="100" workbookViewId="0">
      <selection activeCell="N58" sqref="N58"/>
    </sheetView>
  </sheetViews>
  <sheetFormatPr defaultColWidth="9" defaultRowHeight="15" x14ac:dyDescent="0.15"/>
  <cols>
    <col min="1" max="1" width="3.875" style="1" customWidth="1"/>
    <col min="2" max="2" width="8.125" style="1" customWidth="1"/>
    <col min="3" max="3" width="10.625" style="1" customWidth="1"/>
    <col min="4" max="4" width="3.625" style="1" customWidth="1"/>
    <col min="5" max="5" width="5" style="1" customWidth="1"/>
    <col min="6" max="6" width="10.875" style="1" customWidth="1"/>
    <col min="7" max="7" width="9.375" style="1" customWidth="1"/>
    <col min="8" max="8" width="8.5" style="1" customWidth="1"/>
    <col min="9" max="9" width="9.375" style="1" customWidth="1"/>
    <col min="10" max="10" width="11.875" style="1" customWidth="1"/>
    <col min="11" max="11" width="10.625" style="1" customWidth="1"/>
    <col min="12" max="23" width="9" style="1"/>
    <col min="24" max="24" width="3.5" style="1" customWidth="1"/>
    <col min="25" max="26" width="9" style="1" hidden="1" customWidth="1"/>
    <col min="27" max="27" width="36.125" style="1" customWidth="1"/>
    <col min="28" max="28" width="9" style="1"/>
    <col min="29" max="29" width="9.125" style="1" bestFit="1" customWidth="1"/>
    <col min="30" max="30" width="9" style="1"/>
    <col min="31" max="34" width="9.125" style="1" bestFit="1" customWidth="1"/>
    <col min="35" max="35" width="11.125" style="1" bestFit="1" customWidth="1"/>
    <col min="36" max="36" width="10.125" style="1" bestFit="1" customWidth="1"/>
    <col min="37" max="37" width="7" style="1" customWidth="1"/>
    <col min="38" max="38" width="9.125" style="1" bestFit="1" customWidth="1"/>
    <col min="39" max="39" width="10.125" style="1" bestFit="1" customWidth="1"/>
    <col min="40" max="40" width="11.125" style="1" bestFit="1" customWidth="1"/>
    <col min="41" max="41" width="11.625" style="1" bestFit="1" customWidth="1"/>
    <col min="42" max="16384" width="9" style="1"/>
  </cols>
  <sheetData>
    <row r="1" spans="1:41" x14ac:dyDescent="0.15">
      <c r="A1" s="123" t="s">
        <v>7</v>
      </c>
      <c r="B1" s="123"/>
      <c r="C1" s="123"/>
      <c r="D1" s="123"/>
    </row>
    <row r="2" spans="1:41" ht="14.1" customHeight="1" x14ac:dyDescent="0.15">
      <c r="A2" s="122" t="s">
        <v>43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AA2" s="1" t="s">
        <v>27</v>
      </c>
      <c r="AB2" s="1" t="s">
        <v>28</v>
      </c>
      <c r="AC2" s="1" t="s">
        <v>29</v>
      </c>
      <c r="AE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2">
        <v>42737</v>
      </c>
      <c r="AL2" s="1" t="s">
        <v>35</v>
      </c>
      <c r="AM2" s="1" t="s">
        <v>36</v>
      </c>
      <c r="AN2" s="1" t="s">
        <v>37</v>
      </c>
      <c r="AO2" s="1" t="s">
        <v>38</v>
      </c>
    </row>
    <row r="3" spans="1:41" ht="14.1" customHeight="1" x14ac:dyDescent="0.15">
      <c r="B3" s="1" t="s">
        <v>0</v>
      </c>
      <c r="AA3" s="69" t="s">
        <v>100</v>
      </c>
      <c r="AB3" s="75" t="s">
        <v>101</v>
      </c>
      <c r="AC3" s="3" t="s">
        <v>102</v>
      </c>
      <c r="AD3" s="4"/>
      <c r="AE3" s="5" t="s">
        <v>103</v>
      </c>
      <c r="AF3" s="80"/>
      <c r="AG3" s="81" t="s">
        <v>104</v>
      </c>
      <c r="AH3" s="82" t="s">
        <v>105</v>
      </c>
      <c r="AI3" s="6" t="s">
        <v>106</v>
      </c>
      <c r="AJ3" s="7" t="s">
        <v>107</v>
      </c>
      <c r="AK3" s="8" t="s">
        <v>108</v>
      </c>
      <c r="AL3" s="9" t="s">
        <v>109</v>
      </c>
      <c r="AM3" s="10" t="s">
        <v>110</v>
      </c>
      <c r="AN3" s="6" t="s">
        <v>108</v>
      </c>
      <c r="AO3" s="11" t="s">
        <v>111</v>
      </c>
    </row>
    <row r="4" spans="1:41" ht="14.1" customHeight="1" x14ac:dyDescent="0.15">
      <c r="B4" s="1" t="s">
        <v>99</v>
      </c>
      <c r="F4" s="12" t="s">
        <v>1</v>
      </c>
      <c r="AA4" s="70" t="s">
        <v>112</v>
      </c>
      <c r="AB4" s="76" t="s">
        <v>113</v>
      </c>
      <c r="AC4" s="3"/>
      <c r="AD4" s="13" t="s">
        <v>26</v>
      </c>
      <c r="AE4" s="5"/>
      <c r="AF4" s="80" t="s">
        <v>114</v>
      </c>
      <c r="AG4" s="81">
        <v>46055</v>
      </c>
      <c r="AH4" s="82">
        <v>46057</v>
      </c>
      <c r="AI4" s="14">
        <v>91320</v>
      </c>
      <c r="AJ4" s="15">
        <v>13400</v>
      </c>
      <c r="AK4" s="8">
        <v>6700</v>
      </c>
      <c r="AL4" s="16">
        <v>2</v>
      </c>
      <c r="AM4" s="10">
        <v>26800</v>
      </c>
      <c r="AN4" s="6">
        <v>13400</v>
      </c>
      <c r="AO4" s="11">
        <v>104720</v>
      </c>
    </row>
    <row r="5" spans="1:41" ht="14.1" customHeight="1" x14ac:dyDescent="0.15">
      <c r="H5" s="1" t="s">
        <v>44</v>
      </c>
      <c r="I5" s="17"/>
      <c r="J5" s="17"/>
      <c r="K5" s="17"/>
      <c r="AA5" s="70" t="s">
        <v>115</v>
      </c>
      <c r="AB5" s="76" t="s">
        <v>113</v>
      </c>
      <c r="AC5" s="3"/>
      <c r="AD5" s="13" t="s">
        <v>26</v>
      </c>
      <c r="AE5" s="5"/>
      <c r="AF5" s="80" t="s">
        <v>116</v>
      </c>
      <c r="AG5" s="81">
        <v>46055</v>
      </c>
      <c r="AH5" s="82">
        <v>46058</v>
      </c>
      <c r="AI5" s="14">
        <v>91320</v>
      </c>
      <c r="AJ5" s="15">
        <v>13400</v>
      </c>
      <c r="AK5" s="8">
        <v>6700</v>
      </c>
      <c r="AL5" s="16">
        <v>3</v>
      </c>
      <c r="AM5" s="10">
        <v>40200</v>
      </c>
      <c r="AN5" s="6">
        <v>20100</v>
      </c>
      <c r="AO5" s="11">
        <v>111420</v>
      </c>
    </row>
    <row r="6" spans="1:41" ht="15" customHeight="1" x14ac:dyDescent="0.15">
      <c r="AA6" s="70" t="s">
        <v>117</v>
      </c>
      <c r="AB6" s="76" t="s">
        <v>113</v>
      </c>
      <c r="AC6" s="3"/>
      <c r="AD6" s="13" t="s">
        <v>26</v>
      </c>
      <c r="AE6" s="5"/>
      <c r="AF6" s="80" t="s">
        <v>118</v>
      </c>
      <c r="AG6" s="81">
        <v>46055</v>
      </c>
      <c r="AH6" s="82">
        <v>46059</v>
      </c>
      <c r="AI6" s="14">
        <v>82740</v>
      </c>
      <c r="AJ6" s="15">
        <v>13400</v>
      </c>
      <c r="AK6" s="8">
        <v>6700</v>
      </c>
      <c r="AL6" s="16">
        <v>4</v>
      </c>
      <c r="AM6" s="10">
        <v>53600</v>
      </c>
      <c r="AN6" s="6">
        <v>26800</v>
      </c>
      <c r="AO6" s="11">
        <v>109540</v>
      </c>
    </row>
    <row r="7" spans="1:41" ht="14.1" customHeight="1" x14ac:dyDescent="0.25">
      <c r="G7" s="1" t="s">
        <v>42</v>
      </c>
      <c r="H7" s="18" t="s">
        <v>45</v>
      </c>
      <c r="I7" s="19"/>
      <c r="J7" s="19"/>
      <c r="K7" s="20" t="s">
        <v>21</v>
      </c>
      <c r="AA7" s="70" t="s">
        <v>119</v>
      </c>
      <c r="AB7" s="76" t="s">
        <v>113</v>
      </c>
      <c r="AC7" s="3"/>
      <c r="AD7" s="13" t="s">
        <v>26</v>
      </c>
      <c r="AE7" s="5"/>
      <c r="AF7" s="80" t="s">
        <v>120</v>
      </c>
      <c r="AG7" s="81">
        <v>46055</v>
      </c>
      <c r="AH7" s="82">
        <v>46060</v>
      </c>
      <c r="AI7" s="14">
        <v>82740</v>
      </c>
      <c r="AJ7" s="15">
        <v>13400</v>
      </c>
      <c r="AK7" s="8">
        <v>6700</v>
      </c>
      <c r="AL7" s="16">
        <v>5</v>
      </c>
      <c r="AM7" s="10">
        <v>67000</v>
      </c>
      <c r="AN7" s="6">
        <v>33500</v>
      </c>
      <c r="AO7" s="11">
        <v>116240</v>
      </c>
    </row>
    <row r="8" spans="1:41" ht="14.1" customHeight="1" x14ac:dyDescent="0.15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AA8" s="70" t="s">
        <v>121</v>
      </c>
      <c r="AB8" s="76" t="s">
        <v>113</v>
      </c>
      <c r="AC8" s="3"/>
      <c r="AD8" s="13" t="s">
        <v>26</v>
      </c>
      <c r="AE8" s="5"/>
      <c r="AF8" s="80" t="s">
        <v>122</v>
      </c>
      <c r="AG8" s="81">
        <v>46055</v>
      </c>
      <c r="AH8" s="82">
        <v>46058</v>
      </c>
      <c r="AI8" s="22">
        <v>91320</v>
      </c>
      <c r="AJ8" s="15">
        <v>13400</v>
      </c>
      <c r="AK8" s="8">
        <v>6700</v>
      </c>
      <c r="AL8" s="23">
        <v>3</v>
      </c>
      <c r="AM8" s="10">
        <v>40200</v>
      </c>
      <c r="AN8" s="6">
        <v>20100</v>
      </c>
      <c r="AO8" s="11">
        <v>111420</v>
      </c>
    </row>
    <row r="9" spans="1:41" ht="18.75" x14ac:dyDescent="0.15">
      <c r="A9" s="127" t="s">
        <v>55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AA9" s="70" t="s">
        <v>123</v>
      </c>
      <c r="AB9" s="76" t="s">
        <v>113</v>
      </c>
      <c r="AC9" s="3"/>
      <c r="AD9" s="13" t="s">
        <v>26</v>
      </c>
      <c r="AE9" s="5"/>
      <c r="AF9" s="80" t="s">
        <v>118</v>
      </c>
      <c r="AG9" s="81">
        <v>46055</v>
      </c>
      <c r="AH9" s="82">
        <v>46059</v>
      </c>
      <c r="AI9" s="22">
        <v>91520</v>
      </c>
      <c r="AJ9" s="15">
        <v>13400</v>
      </c>
      <c r="AK9" s="8">
        <v>6700</v>
      </c>
      <c r="AL9" s="23">
        <v>4</v>
      </c>
      <c r="AM9" s="10">
        <v>53600</v>
      </c>
      <c r="AN9" s="6">
        <v>26800</v>
      </c>
      <c r="AO9" s="11">
        <v>118320</v>
      </c>
    </row>
    <row r="10" spans="1:41" ht="18.75" x14ac:dyDescent="0.15">
      <c r="A10" s="127" t="s">
        <v>9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AA10" s="70" t="s">
        <v>124</v>
      </c>
      <c r="AB10" s="76" t="s">
        <v>113</v>
      </c>
      <c r="AC10" s="3"/>
      <c r="AD10" s="13"/>
      <c r="AE10" s="5"/>
      <c r="AF10" s="80" t="s">
        <v>125</v>
      </c>
      <c r="AG10" s="81">
        <v>46055</v>
      </c>
      <c r="AH10" s="82">
        <v>46060</v>
      </c>
      <c r="AI10" s="22">
        <v>91520</v>
      </c>
      <c r="AJ10" s="15">
        <v>13400</v>
      </c>
      <c r="AK10" s="8">
        <v>6700</v>
      </c>
      <c r="AL10" s="23">
        <v>5</v>
      </c>
      <c r="AM10" s="10">
        <v>67000</v>
      </c>
      <c r="AN10" s="6">
        <v>33500</v>
      </c>
      <c r="AO10" s="11">
        <v>125020</v>
      </c>
    </row>
    <row r="11" spans="1:41" ht="6" customHeight="1" x14ac:dyDescent="0.15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AA11" s="70" t="s">
        <v>126</v>
      </c>
      <c r="AB11" s="76" t="s">
        <v>127</v>
      </c>
      <c r="AC11" s="3"/>
      <c r="AD11" s="13"/>
      <c r="AE11" s="5"/>
      <c r="AF11" s="80" t="s">
        <v>128</v>
      </c>
      <c r="AG11" s="81">
        <v>46052</v>
      </c>
      <c r="AH11" s="82">
        <v>46057</v>
      </c>
      <c r="AI11" s="14">
        <v>89440</v>
      </c>
      <c r="AJ11" s="15">
        <v>13400</v>
      </c>
      <c r="AK11" s="8">
        <v>6700</v>
      </c>
      <c r="AL11" s="23">
        <v>5</v>
      </c>
      <c r="AM11" s="10">
        <v>67000</v>
      </c>
      <c r="AN11" s="6">
        <v>33500</v>
      </c>
      <c r="AO11" s="11">
        <v>122940</v>
      </c>
    </row>
    <row r="12" spans="1:41" ht="37.5" x14ac:dyDescent="0.15">
      <c r="A12" s="128" t="s">
        <v>2</v>
      </c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AA12" s="71" t="s">
        <v>129</v>
      </c>
      <c r="AB12" s="77" t="s">
        <v>127</v>
      </c>
      <c r="AC12" s="3"/>
      <c r="AD12" s="13" t="s">
        <v>26</v>
      </c>
      <c r="AE12" s="5"/>
      <c r="AF12" s="80" t="s">
        <v>130</v>
      </c>
      <c r="AG12" s="81">
        <v>46053</v>
      </c>
      <c r="AH12" s="82">
        <v>46057</v>
      </c>
      <c r="AI12" s="22">
        <v>89440</v>
      </c>
      <c r="AJ12" s="15">
        <v>13400</v>
      </c>
      <c r="AK12" s="8">
        <v>6700</v>
      </c>
      <c r="AL12" s="23">
        <v>4</v>
      </c>
      <c r="AM12" s="10">
        <v>53600</v>
      </c>
      <c r="AN12" s="6">
        <v>26800</v>
      </c>
      <c r="AO12" s="11">
        <v>116240</v>
      </c>
    </row>
    <row r="13" spans="1:41" ht="6" customHeight="1" x14ac:dyDescent="0.15">
      <c r="AA13" s="71" t="s">
        <v>131</v>
      </c>
      <c r="AB13" s="78" t="s">
        <v>132</v>
      </c>
      <c r="AC13" s="3"/>
      <c r="AD13" s="13" t="s">
        <v>26</v>
      </c>
      <c r="AE13" s="5"/>
      <c r="AF13" s="80" t="s">
        <v>133</v>
      </c>
      <c r="AG13" s="81">
        <v>46043</v>
      </c>
      <c r="AH13" s="82">
        <v>46048</v>
      </c>
      <c r="AI13" s="22">
        <v>83460</v>
      </c>
      <c r="AJ13" s="15">
        <v>12400</v>
      </c>
      <c r="AK13" s="8">
        <v>6200</v>
      </c>
      <c r="AL13" s="23">
        <v>5</v>
      </c>
      <c r="AM13" s="10">
        <v>62000</v>
      </c>
      <c r="AN13" s="6">
        <v>31000</v>
      </c>
      <c r="AO13" s="11">
        <v>114460</v>
      </c>
    </row>
    <row r="14" spans="1:41" ht="12" customHeight="1" x14ac:dyDescent="0.15">
      <c r="G14" s="12" t="s">
        <v>19</v>
      </c>
      <c r="AA14" s="72"/>
      <c r="AB14" s="76"/>
      <c r="AC14" s="3"/>
      <c r="AD14" s="13"/>
      <c r="AE14" s="5"/>
      <c r="AF14" s="80"/>
      <c r="AG14" s="81"/>
      <c r="AH14" s="82"/>
      <c r="AI14" s="24"/>
      <c r="AJ14" s="15"/>
      <c r="AK14" s="8"/>
      <c r="AL14" s="16"/>
      <c r="AM14" s="10"/>
      <c r="AN14" s="6"/>
      <c r="AO14" s="11"/>
    </row>
    <row r="15" spans="1:41" ht="15" customHeight="1" x14ac:dyDescent="0.15">
      <c r="A15" s="1">
        <v>1</v>
      </c>
      <c r="B15" s="1" t="s">
        <v>5</v>
      </c>
      <c r="C15" s="129" t="s">
        <v>112</v>
      </c>
      <c r="D15" s="129"/>
      <c r="E15" s="129"/>
      <c r="F15" s="129"/>
      <c r="G15" s="129"/>
      <c r="H15" s="130"/>
      <c r="I15" s="130"/>
      <c r="J15" s="130"/>
      <c r="AA15" s="72"/>
      <c r="AB15" s="76"/>
      <c r="AC15" s="3"/>
      <c r="AD15" s="13"/>
      <c r="AE15" s="5"/>
      <c r="AF15" s="80"/>
      <c r="AG15" s="81"/>
      <c r="AH15" s="82"/>
      <c r="AI15" s="24"/>
      <c r="AJ15" s="15"/>
      <c r="AK15" s="8"/>
      <c r="AL15" s="16"/>
      <c r="AM15" s="10"/>
      <c r="AN15" s="6"/>
      <c r="AO15" s="11"/>
    </row>
    <row r="16" spans="1:41" ht="6" customHeight="1" x14ac:dyDescent="0.15">
      <c r="AA16" s="73"/>
      <c r="AB16" s="79"/>
      <c r="AC16" s="3"/>
      <c r="AD16" s="13"/>
      <c r="AE16" s="5"/>
      <c r="AF16" s="80"/>
      <c r="AG16" s="81"/>
      <c r="AH16" s="82"/>
      <c r="AI16" s="22"/>
      <c r="AJ16" s="15"/>
      <c r="AK16" s="8"/>
      <c r="AL16" s="16"/>
      <c r="AM16" s="10"/>
      <c r="AN16" s="6"/>
      <c r="AO16" s="11"/>
    </row>
    <row r="17" spans="1:41" ht="15.75" customHeight="1" x14ac:dyDescent="0.15">
      <c r="A17" s="1">
        <v>2</v>
      </c>
      <c r="B17" s="1" t="s">
        <v>3</v>
      </c>
      <c r="C17" s="25" t="str">
        <f>VLOOKUP(C15,AA3:AO18,2,FALSE)</f>
        <v>長野県野沢温泉村</v>
      </c>
      <c r="D17" s="12"/>
      <c r="E17" s="12"/>
      <c r="AA17" s="74"/>
      <c r="AB17" s="74"/>
      <c r="AC17" s="3"/>
      <c r="AD17" s="26"/>
      <c r="AE17" s="5"/>
      <c r="AF17" s="80"/>
      <c r="AG17" s="81"/>
      <c r="AH17" s="82"/>
      <c r="AI17" s="27"/>
      <c r="AJ17" s="28"/>
      <c r="AK17" s="8"/>
      <c r="AL17" s="29"/>
      <c r="AM17" s="10"/>
      <c r="AN17" s="6"/>
      <c r="AO17" s="11"/>
    </row>
    <row r="18" spans="1:41" ht="6" customHeight="1" x14ac:dyDescent="0.15">
      <c r="AA18" s="70"/>
      <c r="AB18" s="76"/>
      <c r="AF18" s="80"/>
      <c r="AG18" s="81"/>
      <c r="AH18" s="82"/>
    </row>
    <row r="19" spans="1:41" x14ac:dyDescent="0.15">
      <c r="A19" s="1">
        <v>3</v>
      </c>
      <c r="B19" s="1" t="s">
        <v>8</v>
      </c>
      <c r="C19" s="1" t="str">
        <f>VLOOKUP(C15,AA2:AO17,6,FALSE)</f>
        <v>令和８年２月３日</v>
      </c>
    </row>
    <row r="20" spans="1:41" ht="6" customHeight="1" x14ac:dyDescent="0.15"/>
    <row r="21" spans="1:41" x14ac:dyDescent="0.15">
      <c r="A21" s="1">
        <v>4</v>
      </c>
      <c r="B21" s="1" t="s">
        <v>6</v>
      </c>
    </row>
    <row r="22" spans="1:41" ht="18" customHeight="1" thickBot="1" x14ac:dyDescent="0.2">
      <c r="A22" s="126" t="s">
        <v>4</v>
      </c>
      <c r="B22" s="126"/>
      <c r="C22" s="126"/>
      <c r="D22" s="126"/>
      <c r="E22" s="126"/>
      <c r="F22" s="126"/>
    </row>
    <row r="23" spans="1:41" ht="18" customHeight="1" x14ac:dyDescent="0.15">
      <c r="A23" s="135" t="s">
        <v>53</v>
      </c>
      <c r="B23" s="136"/>
      <c r="C23" s="136"/>
      <c r="D23" s="136"/>
      <c r="E23" s="136"/>
      <c r="F23" s="136"/>
      <c r="G23" s="136"/>
      <c r="H23" s="136"/>
      <c r="I23" s="136"/>
      <c r="J23" s="136"/>
      <c r="K23" s="31"/>
    </row>
    <row r="24" spans="1:41" ht="18" customHeight="1" x14ac:dyDescent="0.15">
      <c r="A24" s="32" t="s">
        <v>10</v>
      </c>
      <c r="B24" s="1" t="s">
        <v>11</v>
      </c>
      <c r="C24" s="63"/>
      <c r="F24" s="1" t="s">
        <v>12</v>
      </c>
      <c r="G24" s="17"/>
      <c r="H24" s="1" t="s">
        <v>13</v>
      </c>
      <c r="J24" s="1">
        <f>C24*G24</f>
        <v>0</v>
      </c>
      <c r="K24" s="33" t="s">
        <v>14</v>
      </c>
    </row>
    <row r="25" spans="1:41" ht="18" customHeight="1" x14ac:dyDescent="0.15">
      <c r="A25" s="34" t="s">
        <v>47</v>
      </c>
      <c r="B25" s="35"/>
      <c r="C25" s="35"/>
      <c r="D25" s="35"/>
      <c r="E25" s="35"/>
      <c r="F25" s="35"/>
      <c r="G25" s="35"/>
      <c r="H25" s="35"/>
      <c r="I25" s="35"/>
      <c r="J25" s="35"/>
      <c r="K25" s="36"/>
    </row>
    <row r="26" spans="1:41" ht="18" customHeight="1" x14ac:dyDescent="0.15">
      <c r="A26" s="32" t="s">
        <v>10</v>
      </c>
      <c r="B26" s="1" t="s">
        <v>11</v>
      </c>
      <c r="C26" s="17"/>
      <c r="F26" s="1" t="s">
        <v>12</v>
      </c>
      <c r="G26" s="17"/>
      <c r="H26" s="1" t="s">
        <v>13</v>
      </c>
      <c r="J26" s="1">
        <f>C26*G26</f>
        <v>0</v>
      </c>
      <c r="K26" s="33" t="s">
        <v>14</v>
      </c>
    </row>
    <row r="27" spans="1:41" ht="18" customHeight="1" x14ac:dyDescent="0.15">
      <c r="A27" s="32" t="s">
        <v>10</v>
      </c>
      <c r="B27" s="1" t="s">
        <v>11</v>
      </c>
      <c r="C27" s="17"/>
      <c r="F27" s="1" t="s">
        <v>12</v>
      </c>
      <c r="G27" s="17"/>
      <c r="H27" s="1" t="s">
        <v>13</v>
      </c>
      <c r="J27" s="1">
        <f>C27*G27</f>
        <v>0</v>
      </c>
      <c r="K27" s="33" t="s">
        <v>14</v>
      </c>
    </row>
    <row r="28" spans="1:41" ht="18" customHeight="1" x14ac:dyDescent="0.15">
      <c r="A28" s="32" t="s">
        <v>10</v>
      </c>
      <c r="B28" s="1" t="s">
        <v>11</v>
      </c>
      <c r="C28" s="17"/>
      <c r="F28" s="1" t="s">
        <v>12</v>
      </c>
      <c r="G28" s="17"/>
      <c r="H28" s="1" t="s">
        <v>13</v>
      </c>
      <c r="J28" s="1">
        <f>C28*G28</f>
        <v>0</v>
      </c>
      <c r="K28" s="33" t="s">
        <v>14</v>
      </c>
    </row>
    <row r="29" spans="1:41" ht="18" customHeight="1" x14ac:dyDescent="0.15">
      <c r="A29" s="32" t="s">
        <v>10</v>
      </c>
      <c r="B29" s="1" t="s">
        <v>46</v>
      </c>
      <c r="C29" s="17"/>
      <c r="F29" s="1" t="s">
        <v>12</v>
      </c>
      <c r="G29" s="17"/>
      <c r="H29" s="1" t="s">
        <v>13</v>
      </c>
      <c r="J29" s="1">
        <f t="shared" ref="J29:J32" si="0">C29*G29</f>
        <v>0</v>
      </c>
      <c r="K29" s="33" t="s">
        <v>14</v>
      </c>
    </row>
    <row r="30" spans="1:41" ht="18" customHeight="1" x14ac:dyDescent="0.15">
      <c r="A30" s="32" t="s">
        <v>10</v>
      </c>
      <c r="B30" s="1" t="s">
        <v>46</v>
      </c>
      <c r="C30" s="17"/>
      <c r="F30" s="1" t="s">
        <v>12</v>
      </c>
      <c r="G30" s="17"/>
      <c r="H30" s="1" t="s">
        <v>13</v>
      </c>
      <c r="J30" s="1">
        <f t="shared" si="0"/>
        <v>0</v>
      </c>
      <c r="K30" s="33" t="s">
        <v>14</v>
      </c>
    </row>
    <row r="31" spans="1:41" ht="18" customHeight="1" x14ac:dyDescent="0.15">
      <c r="A31" s="32" t="s">
        <v>10</v>
      </c>
      <c r="B31" s="1" t="s">
        <v>46</v>
      </c>
      <c r="C31" s="17"/>
      <c r="F31" s="1" t="s">
        <v>12</v>
      </c>
      <c r="G31" s="17"/>
      <c r="H31" s="1" t="s">
        <v>13</v>
      </c>
      <c r="J31" s="1">
        <f t="shared" si="0"/>
        <v>0</v>
      </c>
      <c r="K31" s="33" t="s">
        <v>14</v>
      </c>
    </row>
    <row r="32" spans="1:41" ht="18" customHeight="1" x14ac:dyDescent="0.15">
      <c r="A32" s="32" t="s">
        <v>10</v>
      </c>
      <c r="B32" s="1" t="s">
        <v>46</v>
      </c>
      <c r="C32" s="17"/>
      <c r="F32" s="1" t="s">
        <v>12</v>
      </c>
      <c r="G32" s="17"/>
      <c r="H32" s="1" t="s">
        <v>13</v>
      </c>
      <c r="J32" s="1">
        <f t="shared" si="0"/>
        <v>0</v>
      </c>
      <c r="K32" s="33" t="s">
        <v>14</v>
      </c>
    </row>
    <row r="33" spans="1:11" ht="18" customHeight="1" x14ac:dyDescent="0.15">
      <c r="A33" s="32"/>
      <c r="C33" s="17"/>
      <c r="G33" s="37" t="s">
        <v>22</v>
      </c>
      <c r="H33" s="37" t="s">
        <v>15</v>
      </c>
      <c r="J33" s="1">
        <f>SUM(J26:J32)</f>
        <v>0</v>
      </c>
      <c r="K33" s="33" t="s">
        <v>14</v>
      </c>
    </row>
    <row r="34" spans="1:11" ht="18" customHeight="1" thickBot="1" x14ac:dyDescent="0.2">
      <c r="A34" s="38"/>
      <c r="B34" s="39"/>
      <c r="C34" s="39"/>
      <c r="D34" s="39"/>
      <c r="E34" s="39"/>
      <c r="F34" s="39"/>
      <c r="G34" s="40" t="s">
        <v>48</v>
      </c>
      <c r="H34" s="40" t="s">
        <v>15</v>
      </c>
      <c r="I34" s="39"/>
      <c r="J34" s="39">
        <f>SUM(J24)+J33</f>
        <v>0</v>
      </c>
      <c r="K34" s="41" t="s">
        <v>16</v>
      </c>
    </row>
    <row r="35" spans="1:11" ht="18" customHeight="1" thickBot="1" x14ac:dyDescent="0.2">
      <c r="A35" s="126" t="s">
        <v>20</v>
      </c>
      <c r="B35" s="126"/>
      <c r="C35" s="126"/>
      <c r="D35" s="126"/>
      <c r="E35" s="126"/>
      <c r="F35" s="126"/>
    </row>
    <row r="36" spans="1:11" ht="18" customHeight="1" x14ac:dyDescent="0.15">
      <c r="A36" s="138" t="s">
        <v>134</v>
      </c>
      <c r="B36" s="139"/>
      <c r="C36" s="139"/>
      <c r="D36" s="139"/>
      <c r="E36" s="139"/>
      <c r="F36" s="139"/>
      <c r="G36" s="139"/>
      <c r="H36" s="139"/>
      <c r="I36" s="139"/>
      <c r="J36" s="30"/>
      <c r="K36" s="31"/>
    </row>
    <row r="37" spans="1:11" ht="18" customHeight="1" x14ac:dyDescent="0.15">
      <c r="A37" s="32" t="s">
        <v>10</v>
      </c>
      <c r="B37" s="1" t="s">
        <v>11</v>
      </c>
      <c r="D37" s="1" t="s">
        <v>12</v>
      </c>
      <c r="G37" s="1" t="s">
        <v>17</v>
      </c>
      <c r="I37" s="1" t="s">
        <v>13</v>
      </c>
      <c r="J37" s="1">
        <f>C37*F37*H37</f>
        <v>0</v>
      </c>
      <c r="K37" s="33" t="s">
        <v>14</v>
      </c>
    </row>
    <row r="38" spans="1:11" ht="18" customHeight="1" x14ac:dyDescent="0.15">
      <c r="A38" s="34" t="s">
        <v>50</v>
      </c>
      <c r="B38" s="35"/>
      <c r="C38" s="35"/>
      <c r="D38" s="35"/>
      <c r="E38" s="35"/>
      <c r="F38" s="35"/>
      <c r="G38" s="35"/>
      <c r="H38" s="35"/>
      <c r="I38" s="35"/>
      <c r="J38" s="35"/>
      <c r="K38" s="36"/>
    </row>
    <row r="39" spans="1:11" ht="18" customHeight="1" x14ac:dyDescent="0.15">
      <c r="A39" s="32" t="s">
        <v>10</v>
      </c>
      <c r="B39" s="1" t="s">
        <v>11</v>
      </c>
      <c r="C39" s="17"/>
      <c r="D39" s="1" t="s">
        <v>12</v>
      </c>
      <c r="F39" s="17"/>
      <c r="G39" s="1" t="s">
        <v>17</v>
      </c>
      <c r="H39" s="17"/>
      <c r="I39" s="1" t="s">
        <v>13</v>
      </c>
      <c r="J39" s="1">
        <f>C39*F39*H39</f>
        <v>0</v>
      </c>
      <c r="K39" s="33" t="s">
        <v>14</v>
      </c>
    </row>
    <row r="40" spans="1:11" ht="18" customHeight="1" x14ac:dyDescent="0.15">
      <c r="A40" s="32" t="s">
        <v>10</v>
      </c>
      <c r="B40" s="1" t="s">
        <v>11</v>
      </c>
      <c r="C40" s="17"/>
      <c r="D40" s="1" t="s">
        <v>12</v>
      </c>
      <c r="F40" s="17"/>
      <c r="G40" s="1" t="s">
        <v>17</v>
      </c>
      <c r="H40" s="17"/>
      <c r="I40" s="1" t="s">
        <v>13</v>
      </c>
      <c r="J40" s="1">
        <f>C40*F40*H40</f>
        <v>0</v>
      </c>
      <c r="K40" s="33" t="s">
        <v>14</v>
      </c>
    </row>
    <row r="41" spans="1:11" ht="18" customHeight="1" x14ac:dyDescent="0.15">
      <c r="A41" s="32" t="s">
        <v>10</v>
      </c>
      <c r="B41" s="1" t="s">
        <v>11</v>
      </c>
      <c r="C41" s="17"/>
      <c r="D41" s="1" t="s">
        <v>12</v>
      </c>
      <c r="F41" s="17"/>
      <c r="G41" s="1" t="s">
        <v>17</v>
      </c>
      <c r="H41" s="17"/>
      <c r="I41" s="1" t="s">
        <v>13</v>
      </c>
      <c r="J41" s="1">
        <f>C41*F41*H41</f>
        <v>0</v>
      </c>
      <c r="K41" s="33" t="s">
        <v>14</v>
      </c>
    </row>
    <row r="42" spans="1:11" ht="18" customHeight="1" x14ac:dyDescent="0.15">
      <c r="A42" s="32" t="s">
        <v>10</v>
      </c>
      <c r="B42" s="1" t="s">
        <v>11</v>
      </c>
      <c r="C42" s="17"/>
      <c r="D42" s="1" t="s">
        <v>12</v>
      </c>
      <c r="F42" s="17"/>
      <c r="G42" s="1" t="s">
        <v>17</v>
      </c>
      <c r="H42" s="17"/>
      <c r="I42" s="1" t="s">
        <v>13</v>
      </c>
      <c r="J42" s="1">
        <f>C42*F42*H42</f>
        <v>0</v>
      </c>
      <c r="K42" s="33" t="s">
        <v>14</v>
      </c>
    </row>
    <row r="43" spans="1:11" ht="18" customHeight="1" x14ac:dyDescent="0.15">
      <c r="A43" s="32" t="s">
        <v>10</v>
      </c>
      <c r="B43" s="1" t="s">
        <v>46</v>
      </c>
      <c r="C43" s="17"/>
      <c r="D43" s="1" t="s">
        <v>12</v>
      </c>
      <c r="F43" s="17"/>
      <c r="G43" s="1" t="s">
        <v>17</v>
      </c>
      <c r="H43" s="17"/>
      <c r="I43" s="1" t="s">
        <v>13</v>
      </c>
      <c r="J43" s="1">
        <f t="shared" ref="J43:J48" si="1">C43*F43*H43</f>
        <v>0</v>
      </c>
      <c r="K43" s="33" t="s">
        <v>14</v>
      </c>
    </row>
    <row r="44" spans="1:11" ht="18" customHeight="1" x14ac:dyDescent="0.15">
      <c r="A44" s="32" t="s">
        <v>10</v>
      </c>
      <c r="B44" s="1" t="s">
        <v>46</v>
      </c>
      <c r="C44" s="17"/>
      <c r="D44" s="1" t="s">
        <v>12</v>
      </c>
      <c r="F44" s="17"/>
      <c r="G44" s="1" t="s">
        <v>17</v>
      </c>
      <c r="H44" s="17"/>
      <c r="I44" s="1" t="s">
        <v>13</v>
      </c>
      <c r="J44" s="1">
        <f t="shared" si="1"/>
        <v>0</v>
      </c>
      <c r="K44" s="33" t="s">
        <v>14</v>
      </c>
    </row>
    <row r="45" spans="1:11" ht="18" customHeight="1" x14ac:dyDescent="0.15">
      <c r="A45" s="32" t="s">
        <v>10</v>
      </c>
      <c r="B45" s="1" t="s">
        <v>46</v>
      </c>
      <c r="C45" s="17"/>
      <c r="D45" s="1" t="s">
        <v>12</v>
      </c>
      <c r="F45" s="17"/>
      <c r="G45" s="1" t="s">
        <v>17</v>
      </c>
      <c r="H45" s="17"/>
      <c r="I45" s="1" t="s">
        <v>13</v>
      </c>
      <c r="J45" s="1">
        <f t="shared" si="1"/>
        <v>0</v>
      </c>
      <c r="K45" s="33" t="s">
        <v>14</v>
      </c>
    </row>
    <row r="46" spans="1:11" ht="18" customHeight="1" x14ac:dyDescent="0.15">
      <c r="A46" s="32" t="s">
        <v>10</v>
      </c>
      <c r="B46" s="1" t="s">
        <v>46</v>
      </c>
      <c r="C46" s="17"/>
      <c r="D46" s="1" t="s">
        <v>12</v>
      </c>
      <c r="F46" s="17"/>
      <c r="G46" s="1" t="s">
        <v>17</v>
      </c>
      <c r="H46" s="17"/>
      <c r="I46" s="1" t="s">
        <v>13</v>
      </c>
      <c r="J46" s="1">
        <f t="shared" si="1"/>
        <v>0</v>
      </c>
      <c r="K46" s="33" t="s">
        <v>14</v>
      </c>
    </row>
    <row r="47" spans="1:11" ht="18" customHeight="1" x14ac:dyDescent="0.15">
      <c r="A47" s="32" t="s">
        <v>10</v>
      </c>
      <c r="B47" s="1" t="s">
        <v>46</v>
      </c>
      <c r="C47" s="17"/>
      <c r="D47" s="1" t="s">
        <v>12</v>
      </c>
      <c r="F47" s="17"/>
      <c r="G47" s="1" t="s">
        <v>17</v>
      </c>
      <c r="H47" s="17"/>
      <c r="I47" s="1" t="s">
        <v>13</v>
      </c>
      <c r="J47" s="1">
        <f t="shared" si="1"/>
        <v>0</v>
      </c>
      <c r="K47" s="33" t="s">
        <v>14</v>
      </c>
    </row>
    <row r="48" spans="1:11" ht="18" customHeight="1" x14ac:dyDescent="0.15">
      <c r="A48" s="32" t="s">
        <v>10</v>
      </c>
      <c r="B48" s="1" t="s">
        <v>46</v>
      </c>
      <c r="C48" s="17"/>
      <c r="D48" s="1" t="s">
        <v>12</v>
      </c>
      <c r="F48" s="17"/>
      <c r="G48" s="1" t="s">
        <v>17</v>
      </c>
      <c r="H48" s="17"/>
      <c r="I48" s="1" t="s">
        <v>13</v>
      </c>
      <c r="J48" s="1">
        <f t="shared" si="1"/>
        <v>0</v>
      </c>
      <c r="K48" s="33" t="s">
        <v>14</v>
      </c>
    </row>
    <row r="49" spans="1:13" ht="18" customHeight="1" thickBot="1" x14ac:dyDescent="0.2">
      <c r="A49" s="32"/>
      <c r="F49" s="37" t="s">
        <v>54</v>
      </c>
      <c r="H49" s="37" t="s">
        <v>15</v>
      </c>
      <c r="J49" s="1">
        <f>(J37+J39+J40+J41+J42+J43+J44+J45+J46+J47+J48)/2</f>
        <v>0</v>
      </c>
      <c r="K49" s="33" t="s">
        <v>18</v>
      </c>
    </row>
    <row r="50" spans="1:13" ht="18" customHeight="1" thickBot="1" x14ac:dyDescent="0.2">
      <c r="A50" s="133" t="s">
        <v>23</v>
      </c>
      <c r="B50" s="134"/>
      <c r="C50" s="134"/>
      <c r="D50" s="134"/>
      <c r="E50" s="134"/>
      <c r="F50" s="134"/>
      <c r="G50" s="65"/>
      <c r="H50" s="65"/>
      <c r="I50" s="43"/>
      <c r="J50" s="43"/>
      <c r="K50" s="44"/>
    </row>
    <row r="51" spans="1:13" ht="19.5" customHeight="1" thickBot="1" x14ac:dyDescent="0.2">
      <c r="A51" s="42" t="s">
        <v>10</v>
      </c>
      <c r="B51" s="43" t="s">
        <v>11</v>
      </c>
      <c r="C51" s="131"/>
      <c r="D51" s="131"/>
      <c r="E51" s="43" t="s">
        <v>12</v>
      </c>
      <c r="F51" s="43"/>
      <c r="G51" s="64"/>
      <c r="H51" s="43" t="s">
        <v>13</v>
      </c>
      <c r="I51" s="43"/>
      <c r="J51" s="43">
        <f>C51*G51</f>
        <v>0</v>
      </c>
      <c r="K51" s="44" t="s">
        <v>24</v>
      </c>
    </row>
    <row r="52" spans="1:13" ht="6" customHeight="1" thickBot="1" x14ac:dyDescent="0.2"/>
    <row r="53" spans="1:13" ht="7.5" customHeight="1" thickTop="1" x14ac:dyDescent="0.15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7"/>
    </row>
    <row r="54" spans="1:13" x14ac:dyDescent="0.15">
      <c r="A54" s="48" t="s">
        <v>51</v>
      </c>
      <c r="D54" s="49" t="s">
        <v>25</v>
      </c>
      <c r="E54" s="49"/>
      <c r="H54" s="37" t="s">
        <v>15</v>
      </c>
      <c r="J54" s="1">
        <f>J34+J49+J51</f>
        <v>0</v>
      </c>
      <c r="K54" s="50" t="s">
        <v>14</v>
      </c>
    </row>
    <row r="55" spans="1:13" ht="6" customHeight="1" thickBot="1" x14ac:dyDescent="0.2">
      <c r="A55" s="51"/>
      <c r="B55" s="52"/>
      <c r="C55" s="52"/>
      <c r="D55" s="52"/>
      <c r="E55" s="52"/>
      <c r="F55" s="52"/>
      <c r="G55" s="52"/>
      <c r="H55" s="52"/>
      <c r="I55" s="52"/>
      <c r="J55" s="52"/>
      <c r="K55" s="53"/>
    </row>
    <row r="56" spans="1:13" ht="6" customHeight="1" thickTop="1" thickBot="1" x14ac:dyDescent="0.2"/>
    <row r="57" spans="1:13" x14ac:dyDescent="0.15">
      <c r="A57" s="54" t="s">
        <v>52</v>
      </c>
      <c r="B57" s="55"/>
      <c r="C57" s="55"/>
      <c r="D57" s="55"/>
      <c r="E57" s="55"/>
      <c r="F57" s="56"/>
      <c r="H57" s="66"/>
    </row>
    <row r="58" spans="1:13" ht="29.25" customHeight="1" x14ac:dyDescent="0.15">
      <c r="A58" s="57"/>
      <c r="B58" s="132">
        <f>J54</f>
        <v>0</v>
      </c>
      <c r="C58" s="132"/>
      <c r="D58" s="132"/>
      <c r="E58" s="58" t="s">
        <v>40</v>
      </c>
      <c r="F58" s="59"/>
      <c r="J58" s="67"/>
      <c r="M58" s="1" t="s">
        <v>98</v>
      </c>
    </row>
    <row r="59" spans="1:13" ht="6" customHeight="1" thickBot="1" x14ac:dyDescent="0.2">
      <c r="A59" s="60"/>
      <c r="B59" s="61"/>
      <c r="C59" s="61"/>
      <c r="D59" s="61"/>
      <c r="E59" s="61"/>
      <c r="F59" s="62"/>
    </row>
    <row r="60" spans="1:13" ht="12" customHeight="1" thickBot="1" x14ac:dyDescent="0.2"/>
    <row r="61" spans="1:13" ht="11.25" customHeight="1" thickTop="1" x14ac:dyDescent="0.15">
      <c r="D61" s="45"/>
      <c r="E61" s="46"/>
      <c r="F61" s="46"/>
      <c r="G61" s="46"/>
      <c r="H61" s="46"/>
      <c r="I61" s="46"/>
      <c r="J61" s="47"/>
    </row>
    <row r="62" spans="1:13" ht="18" customHeight="1" x14ac:dyDescent="0.15">
      <c r="D62" s="119" t="s">
        <v>39</v>
      </c>
      <c r="E62" s="120"/>
      <c r="F62" s="120"/>
      <c r="G62" s="120"/>
      <c r="H62" s="120"/>
      <c r="I62" s="120"/>
      <c r="J62" s="121"/>
    </row>
    <row r="63" spans="1:13" ht="6.75" customHeight="1" thickBot="1" x14ac:dyDescent="0.2">
      <c r="D63" s="51"/>
      <c r="E63" s="52"/>
      <c r="F63" s="52"/>
      <c r="G63" s="52"/>
      <c r="H63" s="52"/>
      <c r="I63" s="52"/>
      <c r="J63" s="53"/>
    </row>
    <row r="64" spans="1:13" ht="15.75" thickTop="1" x14ac:dyDescent="0.15"/>
  </sheetData>
  <mergeCells count="14">
    <mergeCell ref="D62:J62"/>
    <mergeCell ref="A2:K2"/>
    <mergeCell ref="A1:D1"/>
    <mergeCell ref="A22:F22"/>
    <mergeCell ref="A35:F35"/>
    <mergeCell ref="A9:K9"/>
    <mergeCell ref="A10:K10"/>
    <mergeCell ref="A12:K12"/>
    <mergeCell ref="C15:J15"/>
    <mergeCell ref="C51:D51"/>
    <mergeCell ref="B58:D58"/>
    <mergeCell ref="A50:F50"/>
    <mergeCell ref="A23:J23"/>
    <mergeCell ref="A36:I36"/>
  </mergeCells>
  <phoneticPr fontId="2"/>
  <conditionalFormatting sqref="C26:C33 G26:G33 C39:C48 F39:F48 H39:H48 C51:D51 G51">
    <cfRule type="cellIs" dxfId="3" priority="1" operator="notEqual">
      <formula>""</formula>
    </cfRule>
  </conditionalFormatting>
  <conditionalFormatting sqref="G24">
    <cfRule type="cellIs" dxfId="2" priority="2" operator="notEqual">
      <formula>""</formula>
    </cfRule>
    <cfRule type="colorScale" priority="3">
      <colorScale>
        <cfvo type="min"/>
        <cfvo type="max"/>
        <color rgb="FFFF7128"/>
        <color rgb="FFFFEF9C"/>
      </colorScale>
    </cfRule>
  </conditionalFormatting>
  <dataValidations count="1">
    <dataValidation type="list" allowBlank="1" showInputMessage="1" showErrorMessage="1" sqref="C15" xr:uid="{00000000-0002-0000-0000-000000000000}">
      <formula1>$AA$3:$AA$17</formula1>
    </dataValidation>
  </dataValidations>
  <printOptions horizontalCentered="1" verticalCentered="1"/>
  <pageMargins left="0.59055118110236227" right="0.59055118110236227" top="0.19685039370078741" bottom="0.19685039370078741" header="0.51181102362204722" footer="0.51181102362204722"/>
  <pageSetup paperSize="9" scale="91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8B6EB-4597-4312-A57B-BC674AAF32F2}">
  <dimension ref="A1:AO64"/>
  <sheetViews>
    <sheetView view="pageBreakPreview" topLeftCell="A37" zoomScaleNormal="100" zoomScaleSheetLayoutView="100" workbookViewId="0">
      <selection activeCell="J55" sqref="J55"/>
    </sheetView>
  </sheetViews>
  <sheetFormatPr defaultColWidth="9" defaultRowHeight="15" x14ac:dyDescent="0.15"/>
  <cols>
    <col min="1" max="1" width="3.875" style="1" customWidth="1"/>
    <col min="2" max="2" width="8.125" style="1" customWidth="1"/>
    <col min="3" max="3" width="10.625" style="1" customWidth="1"/>
    <col min="4" max="4" width="3.625" style="1" customWidth="1"/>
    <col min="5" max="5" width="5" style="1" customWidth="1"/>
    <col min="6" max="6" width="10.375" style="1" customWidth="1"/>
    <col min="7" max="7" width="9.375" style="1" customWidth="1"/>
    <col min="8" max="8" width="8.5" style="1" customWidth="1"/>
    <col min="9" max="9" width="9.375" style="1" customWidth="1"/>
    <col min="10" max="10" width="11.875" style="1" customWidth="1"/>
    <col min="11" max="11" width="10.625" style="1" customWidth="1"/>
    <col min="12" max="23" width="9" style="1"/>
    <col min="24" max="24" width="3.5" style="1" customWidth="1"/>
    <col min="25" max="26" width="9" style="1" hidden="1" customWidth="1"/>
    <col min="27" max="27" width="36.125" style="1" customWidth="1"/>
    <col min="28" max="28" width="9" style="1"/>
    <col min="29" max="29" width="9.125" style="1" bestFit="1" customWidth="1"/>
    <col min="30" max="30" width="9" style="1"/>
    <col min="31" max="34" width="9.125" style="1" bestFit="1" customWidth="1"/>
    <col min="35" max="35" width="11.125" style="1" bestFit="1" customWidth="1"/>
    <col min="36" max="36" width="10.125" style="1" bestFit="1" customWidth="1"/>
    <col min="37" max="37" width="7" style="1" customWidth="1"/>
    <col min="38" max="38" width="9.125" style="1" bestFit="1" customWidth="1"/>
    <col min="39" max="39" width="10.125" style="1" bestFit="1" customWidth="1"/>
    <col min="40" max="40" width="11.125" style="1" bestFit="1" customWidth="1"/>
    <col min="41" max="41" width="11.625" style="1" bestFit="1" customWidth="1"/>
    <col min="42" max="16384" width="9" style="1"/>
  </cols>
  <sheetData>
    <row r="1" spans="1:41" x14ac:dyDescent="0.15">
      <c r="A1" s="123" t="s">
        <v>7</v>
      </c>
      <c r="B1" s="123"/>
      <c r="C1" s="123"/>
      <c r="D1" s="123"/>
    </row>
    <row r="2" spans="1:41" ht="14.1" customHeight="1" x14ac:dyDescent="0.15">
      <c r="A2" s="122" t="s">
        <v>43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AA2" s="1" t="s">
        <v>27</v>
      </c>
      <c r="AB2" s="1" t="s">
        <v>3</v>
      </c>
      <c r="AC2" s="1" t="s">
        <v>29</v>
      </c>
      <c r="AE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2">
        <v>42737</v>
      </c>
      <c r="AL2" s="1" t="s">
        <v>35</v>
      </c>
      <c r="AM2" s="1" t="s">
        <v>36</v>
      </c>
      <c r="AN2" s="1" t="s">
        <v>37</v>
      </c>
      <c r="AO2" s="1" t="s">
        <v>38</v>
      </c>
    </row>
    <row r="3" spans="1:41" ht="14.1" customHeight="1" x14ac:dyDescent="0.15">
      <c r="B3" s="1" t="s">
        <v>0</v>
      </c>
      <c r="AA3" s="83" t="s">
        <v>57</v>
      </c>
      <c r="AB3" s="84" t="s">
        <v>58</v>
      </c>
      <c r="AC3" s="85">
        <v>45499</v>
      </c>
      <c r="AD3" s="86" t="s">
        <v>26</v>
      </c>
      <c r="AE3" s="87">
        <v>45501</v>
      </c>
      <c r="AF3" s="88" t="s">
        <v>59</v>
      </c>
      <c r="AG3" s="89">
        <v>45520</v>
      </c>
      <c r="AH3" s="90">
        <v>45525</v>
      </c>
      <c r="AI3" s="91">
        <v>18880</v>
      </c>
      <c r="AJ3" s="92"/>
      <c r="AK3" s="92">
        <v>0</v>
      </c>
      <c r="AL3" s="92">
        <v>4</v>
      </c>
      <c r="AM3" s="93">
        <v>0</v>
      </c>
      <c r="AN3" s="91">
        <v>0</v>
      </c>
      <c r="AO3" s="94">
        <v>18880</v>
      </c>
    </row>
    <row r="4" spans="1:41" ht="14.1" customHeight="1" x14ac:dyDescent="0.15">
      <c r="B4" s="1" t="s">
        <v>41</v>
      </c>
      <c r="F4" s="12" t="s">
        <v>1</v>
      </c>
      <c r="AA4" s="95" t="s">
        <v>60</v>
      </c>
      <c r="AB4" s="96" t="s">
        <v>61</v>
      </c>
      <c r="AC4" s="85">
        <v>45503</v>
      </c>
      <c r="AD4" s="97" t="s">
        <v>26</v>
      </c>
      <c r="AE4" s="87">
        <v>45507</v>
      </c>
      <c r="AF4" s="88" t="s">
        <v>62</v>
      </c>
      <c r="AG4" s="89">
        <v>45522</v>
      </c>
      <c r="AH4" s="90">
        <v>45527</v>
      </c>
      <c r="AI4" s="98">
        <v>10440</v>
      </c>
      <c r="AJ4" s="99"/>
      <c r="AK4" s="92">
        <v>0</v>
      </c>
      <c r="AL4" s="99">
        <v>4</v>
      </c>
      <c r="AM4" s="93">
        <v>0</v>
      </c>
      <c r="AN4" s="91">
        <v>0</v>
      </c>
      <c r="AO4" s="94">
        <v>10440</v>
      </c>
    </row>
    <row r="5" spans="1:41" ht="14.1" customHeight="1" x14ac:dyDescent="0.15">
      <c r="H5" s="1" t="s">
        <v>44</v>
      </c>
      <c r="I5" s="17"/>
      <c r="J5" s="17"/>
      <c r="K5" s="17"/>
      <c r="AA5" s="95" t="s">
        <v>63</v>
      </c>
      <c r="AB5" s="96" t="s">
        <v>64</v>
      </c>
      <c r="AC5" s="85">
        <v>45502</v>
      </c>
      <c r="AD5" s="97" t="s">
        <v>26</v>
      </c>
      <c r="AE5" s="87">
        <v>45504</v>
      </c>
      <c r="AF5" s="88" t="s">
        <v>65</v>
      </c>
      <c r="AG5" s="89">
        <v>45522</v>
      </c>
      <c r="AH5" s="90">
        <v>45529</v>
      </c>
      <c r="AI5" s="98">
        <v>18880</v>
      </c>
      <c r="AJ5" s="99"/>
      <c r="AK5" s="92">
        <v>0</v>
      </c>
      <c r="AL5" s="99">
        <v>0</v>
      </c>
      <c r="AM5" s="93">
        <v>0</v>
      </c>
      <c r="AN5" s="91">
        <v>0</v>
      </c>
      <c r="AO5" s="94">
        <v>18880</v>
      </c>
    </row>
    <row r="6" spans="1:41" ht="15" customHeight="1" x14ac:dyDescent="0.15">
      <c r="AA6" s="95" t="s">
        <v>66</v>
      </c>
      <c r="AB6" s="96" t="s">
        <v>67</v>
      </c>
      <c r="AC6" s="85">
        <v>45504</v>
      </c>
      <c r="AD6" s="97" t="s">
        <v>26</v>
      </c>
      <c r="AE6" s="87">
        <v>45506</v>
      </c>
      <c r="AF6" s="88" t="s">
        <v>68</v>
      </c>
      <c r="AG6" s="89">
        <v>45523</v>
      </c>
      <c r="AH6" s="90">
        <v>45528</v>
      </c>
      <c r="AI6" s="98">
        <v>25840</v>
      </c>
      <c r="AJ6" s="99"/>
      <c r="AK6" s="92">
        <v>0</v>
      </c>
      <c r="AL6" s="99">
        <v>2</v>
      </c>
      <c r="AM6" s="93">
        <v>0</v>
      </c>
      <c r="AN6" s="91">
        <v>0</v>
      </c>
      <c r="AO6" s="94">
        <v>25840</v>
      </c>
    </row>
    <row r="7" spans="1:41" ht="14.1" customHeight="1" x14ac:dyDescent="0.25">
      <c r="G7" s="1" t="s">
        <v>42</v>
      </c>
      <c r="H7" s="18" t="s">
        <v>45</v>
      </c>
      <c r="I7" s="19"/>
      <c r="J7" s="19"/>
      <c r="K7" s="20" t="s">
        <v>21</v>
      </c>
      <c r="AA7" s="95" t="s">
        <v>69</v>
      </c>
      <c r="AB7" s="96" t="s">
        <v>70</v>
      </c>
      <c r="AC7" s="85">
        <v>45506</v>
      </c>
      <c r="AD7" s="97" t="s">
        <v>26</v>
      </c>
      <c r="AE7" s="87">
        <v>45508</v>
      </c>
      <c r="AF7" s="88" t="s">
        <v>71</v>
      </c>
      <c r="AG7" s="89">
        <v>45524</v>
      </c>
      <c r="AH7" s="90">
        <v>45529</v>
      </c>
      <c r="AI7" s="98">
        <v>10440</v>
      </c>
      <c r="AJ7" s="99"/>
      <c r="AK7" s="92">
        <v>0</v>
      </c>
      <c r="AL7" s="99">
        <v>3</v>
      </c>
      <c r="AM7" s="93">
        <v>0</v>
      </c>
      <c r="AN7" s="91">
        <v>0</v>
      </c>
      <c r="AO7" s="94">
        <v>10440</v>
      </c>
    </row>
    <row r="8" spans="1:41" ht="14.1" customHeight="1" x14ac:dyDescent="0.15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AA8" s="95" t="s">
        <v>72</v>
      </c>
      <c r="AB8" s="96" t="s">
        <v>73</v>
      </c>
      <c r="AC8" s="85">
        <v>45506</v>
      </c>
      <c r="AD8" s="97" t="s">
        <v>26</v>
      </c>
      <c r="AE8" s="87">
        <v>45508</v>
      </c>
      <c r="AF8" s="88" t="s">
        <v>74</v>
      </c>
      <c r="AG8" s="89">
        <v>45525</v>
      </c>
      <c r="AH8" s="90">
        <v>45529</v>
      </c>
      <c r="AI8" s="100">
        <v>13310</v>
      </c>
      <c r="AJ8" s="101"/>
      <c r="AK8" s="92">
        <v>0</v>
      </c>
      <c r="AL8" s="99">
        <v>3</v>
      </c>
      <c r="AM8" s="93">
        <v>0</v>
      </c>
      <c r="AN8" s="91">
        <v>0</v>
      </c>
      <c r="AO8" s="94">
        <v>13310</v>
      </c>
    </row>
    <row r="9" spans="1:41" ht="18.75" x14ac:dyDescent="0.15">
      <c r="A9" s="127" t="s">
        <v>55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AA9" s="95" t="s">
        <v>75</v>
      </c>
      <c r="AB9" s="96" t="s">
        <v>76</v>
      </c>
      <c r="AC9" s="85">
        <v>45502</v>
      </c>
      <c r="AD9" s="97" t="s">
        <v>26</v>
      </c>
      <c r="AE9" s="87">
        <v>45504</v>
      </c>
      <c r="AF9" s="88" t="s">
        <v>77</v>
      </c>
      <c r="AG9" s="89">
        <v>45520</v>
      </c>
      <c r="AH9" s="90">
        <v>45525</v>
      </c>
      <c r="AI9" s="100">
        <v>15580</v>
      </c>
      <c r="AJ9" s="101"/>
      <c r="AK9" s="92">
        <v>0</v>
      </c>
      <c r="AL9" s="99">
        <v>0</v>
      </c>
      <c r="AM9" s="93">
        <v>0</v>
      </c>
      <c r="AN9" s="91">
        <v>0</v>
      </c>
      <c r="AO9" s="94">
        <v>15580</v>
      </c>
    </row>
    <row r="10" spans="1:41" ht="18.75" x14ac:dyDescent="0.15">
      <c r="A10" s="127" t="s">
        <v>9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AA10" s="95" t="s">
        <v>78</v>
      </c>
      <c r="AB10" s="96" t="s">
        <v>79</v>
      </c>
      <c r="AC10" s="85">
        <v>45499</v>
      </c>
      <c r="AD10" s="97" t="s">
        <v>26</v>
      </c>
      <c r="AE10" s="87">
        <v>45501</v>
      </c>
      <c r="AF10" s="88" t="s">
        <v>80</v>
      </c>
      <c r="AG10" s="89">
        <v>45524</v>
      </c>
      <c r="AH10" s="90">
        <v>45528</v>
      </c>
      <c r="AI10" s="100">
        <v>3440</v>
      </c>
      <c r="AJ10" s="101"/>
      <c r="AK10" s="92">
        <v>0</v>
      </c>
      <c r="AL10" s="99">
        <v>3</v>
      </c>
      <c r="AM10" s="93">
        <v>0</v>
      </c>
      <c r="AN10" s="91">
        <v>0</v>
      </c>
      <c r="AO10" s="94">
        <v>3440</v>
      </c>
    </row>
    <row r="11" spans="1:41" ht="6" customHeight="1" x14ac:dyDescent="0.15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AA11" s="95" t="s">
        <v>81</v>
      </c>
      <c r="AB11" s="96" t="s">
        <v>82</v>
      </c>
      <c r="AC11" s="85">
        <v>45503</v>
      </c>
      <c r="AD11" s="97" t="s">
        <v>26</v>
      </c>
      <c r="AE11" s="87">
        <v>45505</v>
      </c>
      <c r="AF11" s="88" t="s">
        <v>71</v>
      </c>
      <c r="AG11" s="89">
        <v>45523</v>
      </c>
      <c r="AH11" s="90">
        <v>45528</v>
      </c>
      <c r="AI11" s="98">
        <v>5820</v>
      </c>
      <c r="AJ11" s="99"/>
      <c r="AK11" s="92">
        <v>0</v>
      </c>
      <c r="AL11" s="99">
        <v>3</v>
      </c>
      <c r="AM11" s="93">
        <v>0</v>
      </c>
      <c r="AN11" s="91">
        <v>0</v>
      </c>
      <c r="AO11" s="94">
        <v>5820</v>
      </c>
    </row>
    <row r="12" spans="1:41" ht="27" x14ac:dyDescent="0.15">
      <c r="A12" s="128" t="s">
        <v>2</v>
      </c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AA12" s="102" t="s">
        <v>83</v>
      </c>
      <c r="AB12" s="103" t="s">
        <v>73</v>
      </c>
      <c r="AC12" s="85">
        <v>45504</v>
      </c>
      <c r="AD12" s="97" t="s">
        <v>26</v>
      </c>
      <c r="AE12" s="87">
        <v>45506</v>
      </c>
      <c r="AF12" s="88" t="s">
        <v>84</v>
      </c>
      <c r="AG12" s="89">
        <v>45521</v>
      </c>
      <c r="AH12" s="90">
        <v>45525</v>
      </c>
      <c r="AI12" s="100">
        <v>7140</v>
      </c>
      <c r="AJ12" s="101"/>
      <c r="AK12" s="92">
        <v>0</v>
      </c>
      <c r="AL12" s="99">
        <v>4</v>
      </c>
      <c r="AM12" s="93">
        <v>0</v>
      </c>
      <c r="AN12" s="91">
        <v>0</v>
      </c>
      <c r="AO12" s="94">
        <v>7140</v>
      </c>
    </row>
    <row r="13" spans="1:41" ht="6" customHeight="1" x14ac:dyDescent="0.15">
      <c r="AA13" s="102" t="s">
        <v>85</v>
      </c>
      <c r="AB13" s="104" t="s">
        <v>79</v>
      </c>
      <c r="AC13" s="85">
        <v>45507</v>
      </c>
      <c r="AD13" s="97" t="s">
        <v>26</v>
      </c>
      <c r="AE13" s="87">
        <v>45508</v>
      </c>
      <c r="AF13" s="88" t="s">
        <v>86</v>
      </c>
      <c r="AG13" s="89">
        <v>45520</v>
      </c>
      <c r="AH13" s="90">
        <v>45524</v>
      </c>
      <c r="AI13" s="100">
        <v>2160</v>
      </c>
      <c r="AJ13" s="101"/>
      <c r="AK13" s="92">
        <v>0</v>
      </c>
      <c r="AL13" s="99">
        <v>3</v>
      </c>
      <c r="AM13" s="93">
        <v>0</v>
      </c>
      <c r="AN13" s="91">
        <v>0</v>
      </c>
      <c r="AO13" s="94">
        <v>2160</v>
      </c>
    </row>
    <row r="14" spans="1:41" ht="12" customHeight="1" x14ac:dyDescent="0.15">
      <c r="G14" s="12" t="s">
        <v>19</v>
      </c>
      <c r="AA14" s="105" t="s">
        <v>87</v>
      </c>
      <c r="AB14" s="106" t="s">
        <v>56</v>
      </c>
      <c r="AC14" s="85">
        <v>45499</v>
      </c>
      <c r="AD14" s="97" t="s">
        <v>26</v>
      </c>
      <c r="AE14" s="87">
        <v>45501</v>
      </c>
      <c r="AF14" s="88" t="s">
        <v>80</v>
      </c>
      <c r="AG14" s="89">
        <v>45527</v>
      </c>
      <c r="AH14" s="90">
        <v>45531</v>
      </c>
      <c r="AI14" s="107"/>
      <c r="AJ14" s="101"/>
      <c r="AK14" s="92">
        <v>0</v>
      </c>
      <c r="AL14" s="99">
        <v>3</v>
      </c>
      <c r="AM14" s="93">
        <v>0</v>
      </c>
      <c r="AN14" s="91">
        <v>0</v>
      </c>
      <c r="AO14" s="94">
        <v>0</v>
      </c>
    </row>
    <row r="15" spans="1:41" ht="15" customHeight="1" x14ac:dyDescent="0.15">
      <c r="A15" s="1">
        <v>1</v>
      </c>
      <c r="B15" s="1" t="s">
        <v>5</v>
      </c>
      <c r="C15" s="129" t="s">
        <v>57</v>
      </c>
      <c r="D15" s="129"/>
      <c r="E15" s="129"/>
      <c r="F15" s="129"/>
      <c r="G15" s="129"/>
      <c r="H15" s="130"/>
      <c r="I15" s="130"/>
      <c r="J15" s="130"/>
      <c r="AA15" s="105" t="s">
        <v>88</v>
      </c>
      <c r="AB15" s="96" t="s">
        <v>89</v>
      </c>
      <c r="AC15" s="85">
        <v>45503</v>
      </c>
      <c r="AD15" s="97" t="s">
        <v>26</v>
      </c>
      <c r="AE15" s="87">
        <v>45505</v>
      </c>
      <c r="AF15" s="88" t="s">
        <v>86</v>
      </c>
      <c r="AG15" s="89">
        <v>45520</v>
      </c>
      <c r="AH15" s="90">
        <v>45524</v>
      </c>
      <c r="AI15" s="108">
        <v>3240</v>
      </c>
      <c r="AJ15" s="101"/>
      <c r="AK15" s="92">
        <v>0</v>
      </c>
      <c r="AL15" s="99">
        <v>0</v>
      </c>
      <c r="AM15" s="93">
        <v>0</v>
      </c>
      <c r="AN15" s="91">
        <v>0</v>
      </c>
      <c r="AO15" s="94">
        <v>3240</v>
      </c>
    </row>
    <row r="16" spans="1:41" ht="6" customHeight="1" x14ac:dyDescent="0.15">
      <c r="AA16" s="109" t="s">
        <v>90</v>
      </c>
      <c r="AB16" s="110" t="s">
        <v>91</v>
      </c>
      <c r="AC16" s="85">
        <v>45503</v>
      </c>
      <c r="AD16" s="97" t="s">
        <v>26</v>
      </c>
      <c r="AE16" s="87">
        <v>45505</v>
      </c>
      <c r="AF16" s="88" t="s">
        <v>92</v>
      </c>
      <c r="AG16" s="89">
        <v>45521</v>
      </c>
      <c r="AH16" s="90">
        <v>45524</v>
      </c>
      <c r="AI16" s="111"/>
      <c r="AJ16" s="101"/>
      <c r="AK16" s="92">
        <v>0</v>
      </c>
      <c r="AL16" s="99">
        <v>0</v>
      </c>
      <c r="AM16" s="93">
        <v>0</v>
      </c>
      <c r="AN16" s="91">
        <v>0</v>
      </c>
      <c r="AO16" s="94">
        <v>0</v>
      </c>
    </row>
    <row r="17" spans="1:41" ht="15.75" customHeight="1" x14ac:dyDescent="0.15">
      <c r="A17" s="1">
        <v>2</v>
      </c>
      <c r="B17" s="1" t="s">
        <v>3</v>
      </c>
      <c r="C17" s="25" t="str">
        <f>VLOOKUP(C15,AA3:AO18,2,FALSE)</f>
        <v>福井県　福井市</v>
      </c>
      <c r="D17" s="12"/>
      <c r="E17" s="12"/>
      <c r="AA17" s="112" t="s">
        <v>93</v>
      </c>
      <c r="AB17" s="112" t="s">
        <v>94</v>
      </c>
      <c r="AC17" s="113">
        <v>45494</v>
      </c>
      <c r="AD17" s="114"/>
      <c r="AE17" s="87"/>
      <c r="AF17" s="88" t="s">
        <v>59</v>
      </c>
      <c r="AG17" s="89">
        <v>45521</v>
      </c>
      <c r="AH17" s="90">
        <v>45526</v>
      </c>
      <c r="AI17" s="115"/>
      <c r="AJ17" s="116"/>
      <c r="AK17" s="92">
        <v>0</v>
      </c>
      <c r="AL17" s="116">
        <v>0</v>
      </c>
      <c r="AM17" s="93">
        <v>0</v>
      </c>
      <c r="AN17" s="91">
        <v>0</v>
      </c>
      <c r="AO17" s="94">
        <v>0</v>
      </c>
    </row>
    <row r="18" spans="1:41" ht="6" customHeight="1" x14ac:dyDescent="0.15">
      <c r="AA18" s="117" t="s">
        <v>95</v>
      </c>
      <c r="AB18" s="106" t="s">
        <v>96</v>
      </c>
      <c r="AC18" s="118"/>
      <c r="AD18" s="118"/>
      <c r="AE18" s="118"/>
      <c r="AF18" s="88" t="s">
        <v>97</v>
      </c>
      <c r="AG18" s="89">
        <v>45523</v>
      </c>
      <c r="AH18" s="90">
        <v>45528</v>
      </c>
      <c r="AI18" s="118"/>
      <c r="AJ18" s="118"/>
      <c r="AK18" s="118"/>
      <c r="AL18" s="118"/>
      <c r="AM18" s="118"/>
      <c r="AN18" s="118"/>
      <c r="AO18" s="118"/>
    </row>
    <row r="19" spans="1:41" x14ac:dyDescent="0.15">
      <c r="A19" s="1">
        <v>3</v>
      </c>
      <c r="B19" s="1" t="s">
        <v>8</v>
      </c>
      <c r="C19" s="1" t="str">
        <f>VLOOKUP(C15,AA2:AO17,6,FALSE)</f>
        <v>令和６年8月17日から8月20日まで</v>
      </c>
    </row>
    <row r="20" spans="1:41" ht="6" customHeight="1" x14ac:dyDescent="0.15"/>
    <row r="21" spans="1:41" x14ac:dyDescent="0.15">
      <c r="A21" s="1">
        <v>4</v>
      </c>
      <c r="B21" s="1" t="s">
        <v>6</v>
      </c>
    </row>
    <row r="22" spans="1:41" ht="18" customHeight="1" thickBot="1" x14ac:dyDescent="0.2">
      <c r="A22" s="126" t="s">
        <v>4</v>
      </c>
      <c r="B22" s="126"/>
      <c r="C22" s="126"/>
      <c r="D22" s="126"/>
      <c r="E22" s="126"/>
      <c r="F22" s="126"/>
    </row>
    <row r="23" spans="1:41" ht="18" customHeight="1" x14ac:dyDescent="0.15">
      <c r="A23" s="135" t="s">
        <v>53</v>
      </c>
      <c r="B23" s="136"/>
      <c r="C23" s="136"/>
      <c r="D23" s="136"/>
      <c r="E23" s="136"/>
      <c r="F23" s="136"/>
      <c r="G23" s="136"/>
      <c r="H23" s="136"/>
      <c r="I23" s="136"/>
      <c r="J23" s="136"/>
      <c r="K23" s="31"/>
    </row>
    <row r="24" spans="1:41" ht="18" customHeight="1" x14ac:dyDescent="0.15">
      <c r="A24" s="32" t="s">
        <v>10</v>
      </c>
      <c r="B24" s="1" t="s">
        <v>11</v>
      </c>
      <c r="C24" s="63">
        <v>106140</v>
      </c>
      <c r="F24" s="1" t="s">
        <v>12</v>
      </c>
      <c r="G24" s="17">
        <v>5</v>
      </c>
      <c r="H24" s="1" t="s">
        <v>13</v>
      </c>
      <c r="J24" s="1">
        <f>C24*G24</f>
        <v>530700</v>
      </c>
      <c r="K24" s="33" t="s">
        <v>14</v>
      </c>
    </row>
    <row r="25" spans="1:41" ht="18" customHeight="1" x14ac:dyDescent="0.15">
      <c r="A25" s="34" t="s">
        <v>47</v>
      </c>
      <c r="B25" s="35"/>
      <c r="C25" s="35"/>
      <c r="D25" s="35"/>
      <c r="E25" s="35"/>
      <c r="F25" s="35"/>
      <c r="G25" s="35"/>
      <c r="H25" s="35"/>
      <c r="I25" s="35"/>
      <c r="J25" s="35"/>
      <c r="K25" s="36"/>
    </row>
    <row r="26" spans="1:41" ht="18" customHeight="1" x14ac:dyDescent="0.15">
      <c r="A26" s="32" t="s">
        <v>10</v>
      </c>
      <c r="B26" s="1" t="s">
        <v>11</v>
      </c>
      <c r="C26" s="68">
        <v>56000</v>
      </c>
      <c r="F26" s="1" t="s">
        <v>12</v>
      </c>
      <c r="G26" s="17">
        <v>1</v>
      </c>
      <c r="H26" s="1" t="s">
        <v>13</v>
      </c>
      <c r="J26" s="1">
        <f>C26*G26</f>
        <v>56000</v>
      </c>
      <c r="K26" s="33" t="s">
        <v>14</v>
      </c>
    </row>
    <row r="27" spans="1:41" ht="18" customHeight="1" x14ac:dyDescent="0.15">
      <c r="A27" s="32" t="s">
        <v>10</v>
      </c>
      <c r="B27" s="1" t="s">
        <v>11</v>
      </c>
      <c r="C27" s="17"/>
      <c r="F27" s="1" t="s">
        <v>12</v>
      </c>
      <c r="G27" s="17"/>
      <c r="H27" s="1" t="s">
        <v>13</v>
      </c>
      <c r="J27" s="1">
        <f>C27*G27</f>
        <v>0</v>
      </c>
      <c r="K27" s="33" t="s">
        <v>14</v>
      </c>
    </row>
    <row r="28" spans="1:41" ht="18" customHeight="1" x14ac:dyDescent="0.15">
      <c r="A28" s="32" t="s">
        <v>10</v>
      </c>
      <c r="B28" s="1" t="s">
        <v>11</v>
      </c>
      <c r="C28" s="17"/>
      <c r="F28" s="1" t="s">
        <v>12</v>
      </c>
      <c r="G28" s="17"/>
      <c r="H28" s="1" t="s">
        <v>13</v>
      </c>
      <c r="J28" s="1">
        <f>C28*G28</f>
        <v>0</v>
      </c>
      <c r="K28" s="33" t="s">
        <v>14</v>
      </c>
    </row>
    <row r="29" spans="1:41" ht="18" customHeight="1" x14ac:dyDescent="0.15">
      <c r="A29" s="32" t="s">
        <v>10</v>
      </c>
      <c r="B29" s="1" t="s">
        <v>46</v>
      </c>
      <c r="C29" s="17"/>
      <c r="F29" s="1" t="s">
        <v>12</v>
      </c>
      <c r="G29" s="17"/>
      <c r="H29" s="1" t="s">
        <v>13</v>
      </c>
      <c r="J29" s="1">
        <f t="shared" ref="J29:J32" si="0">C29*G29</f>
        <v>0</v>
      </c>
      <c r="K29" s="33" t="s">
        <v>14</v>
      </c>
    </row>
    <row r="30" spans="1:41" ht="18" customHeight="1" x14ac:dyDescent="0.15">
      <c r="A30" s="32" t="s">
        <v>10</v>
      </c>
      <c r="B30" s="1" t="s">
        <v>46</v>
      </c>
      <c r="C30" s="17"/>
      <c r="F30" s="1" t="s">
        <v>12</v>
      </c>
      <c r="G30" s="17"/>
      <c r="H30" s="1" t="s">
        <v>13</v>
      </c>
      <c r="J30" s="1">
        <f t="shared" si="0"/>
        <v>0</v>
      </c>
      <c r="K30" s="33" t="s">
        <v>14</v>
      </c>
    </row>
    <row r="31" spans="1:41" ht="18" customHeight="1" x14ac:dyDescent="0.15">
      <c r="A31" s="32" t="s">
        <v>10</v>
      </c>
      <c r="B31" s="1" t="s">
        <v>46</v>
      </c>
      <c r="C31" s="17"/>
      <c r="F31" s="1" t="s">
        <v>12</v>
      </c>
      <c r="G31" s="17"/>
      <c r="H31" s="1" t="s">
        <v>13</v>
      </c>
      <c r="J31" s="1">
        <f t="shared" si="0"/>
        <v>0</v>
      </c>
      <c r="K31" s="33" t="s">
        <v>14</v>
      </c>
    </row>
    <row r="32" spans="1:41" ht="18" customHeight="1" x14ac:dyDescent="0.15">
      <c r="A32" s="32" t="s">
        <v>10</v>
      </c>
      <c r="B32" s="1" t="s">
        <v>46</v>
      </c>
      <c r="C32" s="17"/>
      <c r="F32" s="1" t="s">
        <v>12</v>
      </c>
      <c r="G32" s="17"/>
      <c r="H32" s="1" t="s">
        <v>13</v>
      </c>
      <c r="J32" s="1">
        <f t="shared" si="0"/>
        <v>0</v>
      </c>
      <c r="K32" s="33" t="s">
        <v>14</v>
      </c>
    </row>
    <row r="33" spans="1:11" ht="18" customHeight="1" x14ac:dyDescent="0.15">
      <c r="A33" s="32"/>
      <c r="C33" s="17"/>
      <c r="G33" s="37" t="s">
        <v>22</v>
      </c>
      <c r="H33" s="37" t="s">
        <v>15</v>
      </c>
      <c r="J33" s="1">
        <f>SUM(J26:J32)</f>
        <v>56000</v>
      </c>
      <c r="K33" s="33" t="s">
        <v>14</v>
      </c>
    </row>
    <row r="34" spans="1:11" ht="18" customHeight="1" thickBot="1" x14ac:dyDescent="0.2">
      <c r="A34" s="38"/>
      <c r="B34" s="39"/>
      <c r="C34" s="39"/>
      <c r="D34" s="39"/>
      <c r="E34" s="39"/>
      <c r="F34" s="39"/>
      <c r="G34" s="40" t="s">
        <v>48</v>
      </c>
      <c r="H34" s="40" t="s">
        <v>15</v>
      </c>
      <c r="I34" s="39"/>
      <c r="J34" s="39">
        <f>SUM(J24)+J33</f>
        <v>586700</v>
      </c>
      <c r="K34" s="41" t="s">
        <v>16</v>
      </c>
    </row>
    <row r="35" spans="1:11" ht="18" customHeight="1" thickBot="1" x14ac:dyDescent="0.2">
      <c r="A35" s="126" t="s">
        <v>20</v>
      </c>
      <c r="B35" s="126"/>
      <c r="C35" s="126"/>
      <c r="D35" s="126"/>
      <c r="E35" s="126"/>
      <c r="F35" s="126"/>
    </row>
    <row r="36" spans="1:11" ht="18" customHeight="1" x14ac:dyDescent="0.15">
      <c r="A36" s="124" t="s">
        <v>49</v>
      </c>
      <c r="B36" s="125"/>
      <c r="C36" s="125"/>
      <c r="D36" s="125"/>
      <c r="E36" s="125"/>
      <c r="F36" s="125"/>
      <c r="G36" s="30"/>
      <c r="H36" s="30"/>
      <c r="I36" s="30"/>
      <c r="J36" s="30"/>
      <c r="K36" s="31"/>
    </row>
    <row r="37" spans="1:11" ht="18" customHeight="1" x14ac:dyDescent="0.15">
      <c r="A37" s="32" t="s">
        <v>10</v>
      </c>
      <c r="B37" s="1" t="s">
        <v>11</v>
      </c>
      <c r="C37" s="1">
        <v>12000</v>
      </c>
      <c r="D37" s="1" t="s">
        <v>12</v>
      </c>
      <c r="F37" s="1">
        <v>3</v>
      </c>
      <c r="G37" s="1" t="s">
        <v>17</v>
      </c>
      <c r="H37" s="1">
        <v>6</v>
      </c>
      <c r="I37" s="1" t="s">
        <v>13</v>
      </c>
      <c r="J37" s="1">
        <f>C37*F37*H37</f>
        <v>216000</v>
      </c>
      <c r="K37" s="33" t="s">
        <v>14</v>
      </c>
    </row>
    <row r="38" spans="1:11" ht="18" customHeight="1" x14ac:dyDescent="0.15">
      <c r="A38" s="34" t="s">
        <v>50</v>
      </c>
      <c r="B38" s="35"/>
      <c r="C38" s="35"/>
      <c r="D38" s="35"/>
      <c r="E38" s="35"/>
      <c r="F38" s="35"/>
      <c r="G38" s="35"/>
      <c r="H38" s="35"/>
      <c r="I38" s="35"/>
      <c r="J38" s="35"/>
      <c r="K38" s="36"/>
    </row>
    <row r="39" spans="1:11" ht="18" customHeight="1" x14ac:dyDescent="0.15">
      <c r="A39" s="32" t="s">
        <v>10</v>
      </c>
      <c r="B39" s="1" t="s">
        <v>11</v>
      </c>
      <c r="C39" s="17"/>
      <c r="D39" s="1" t="s">
        <v>12</v>
      </c>
      <c r="F39" s="17"/>
      <c r="G39" s="1" t="s">
        <v>17</v>
      </c>
      <c r="H39" s="17"/>
      <c r="I39" s="1" t="s">
        <v>13</v>
      </c>
      <c r="J39" s="1">
        <f>C39*F39*H39</f>
        <v>0</v>
      </c>
      <c r="K39" s="33" t="s">
        <v>14</v>
      </c>
    </row>
    <row r="40" spans="1:11" ht="18" customHeight="1" x14ac:dyDescent="0.15">
      <c r="A40" s="32" t="s">
        <v>10</v>
      </c>
      <c r="B40" s="1" t="s">
        <v>11</v>
      </c>
      <c r="C40" s="17"/>
      <c r="D40" s="1" t="s">
        <v>12</v>
      </c>
      <c r="F40" s="17"/>
      <c r="G40" s="1" t="s">
        <v>17</v>
      </c>
      <c r="H40" s="17"/>
      <c r="I40" s="1" t="s">
        <v>13</v>
      </c>
      <c r="J40" s="1">
        <f>C40*F40*H40</f>
        <v>0</v>
      </c>
      <c r="K40" s="33" t="s">
        <v>14</v>
      </c>
    </row>
    <row r="41" spans="1:11" ht="18" customHeight="1" x14ac:dyDescent="0.15">
      <c r="A41" s="32" t="s">
        <v>10</v>
      </c>
      <c r="B41" s="1" t="s">
        <v>11</v>
      </c>
      <c r="C41" s="17"/>
      <c r="D41" s="1" t="s">
        <v>12</v>
      </c>
      <c r="F41" s="17"/>
      <c r="G41" s="1" t="s">
        <v>17</v>
      </c>
      <c r="H41" s="17"/>
      <c r="I41" s="1" t="s">
        <v>13</v>
      </c>
      <c r="J41" s="1">
        <f>C41*F41*H41</f>
        <v>0</v>
      </c>
      <c r="K41" s="33" t="s">
        <v>14</v>
      </c>
    </row>
    <row r="42" spans="1:11" ht="18" customHeight="1" x14ac:dyDescent="0.15">
      <c r="A42" s="32" t="s">
        <v>10</v>
      </c>
      <c r="B42" s="1" t="s">
        <v>11</v>
      </c>
      <c r="C42" s="17"/>
      <c r="D42" s="1" t="s">
        <v>12</v>
      </c>
      <c r="F42" s="17"/>
      <c r="G42" s="1" t="s">
        <v>17</v>
      </c>
      <c r="H42" s="17"/>
      <c r="I42" s="1" t="s">
        <v>13</v>
      </c>
      <c r="J42" s="1">
        <f>C42*F42*H42</f>
        <v>0</v>
      </c>
      <c r="K42" s="33" t="s">
        <v>14</v>
      </c>
    </row>
    <row r="43" spans="1:11" ht="18" customHeight="1" x14ac:dyDescent="0.15">
      <c r="A43" s="32" t="s">
        <v>10</v>
      </c>
      <c r="B43" s="1" t="s">
        <v>46</v>
      </c>
      <c r="C43" s="17"/>
      <c r="D43" s="1" t="s">
        <v>12</v>
      </c>
      <c r="F43" s="17"/>
      <c r="G43" s="1" t="s">
        <v>17</v>
      </c>
      <c r="H43" s="17"/>
      <c r="I43" s="1" t="s">
        <v>13</v>
      </c>
      <c r="J43" s="1">
        <f t="shared" ref="J43:J48" si="1">C43*F43*H43</f>
        <v>0</v>
      </c>
      <c r="K43" s="33" t="s">
        <v>14</v>
      </c>
    </row>
    <row r="44" spans="1:11" ht="18" customHeight="1" x14ac:dyDescent="0.15">
      <c r="A44" s="32" t="s">
        <v>10</v>
      </c>
      <c r="B44" s="1" t="s">
        <v>46</v>
      </c>
      <c r="C44" s="17"/>
      <c r="D44" s="1" t="s">
        <v>12</v>
      </c>
      <c r="F44" s="17"/>
      <c r="G44" s="1" t="s">
        <v>17</v>
      </c>
      <c r="H44" s="17"/>
      <c r="I44" s="1" t="s">
        <v>13</v>
      </c>
      <c r="J44" s="1">
        <f t="shared" si="1"/>
        <v>0</v>
      </c>
      <c r="K44" s="33" t="s">
        <v>14</v>
      </c>
    </row>
    <row r="45" spans="1:11" ht="18" customHeight="1" x14ac:dyDescent="0.15">
      <c r="A45" s="32" t="s">
        <v>10</v>
      </c>
      <c r="B45" s="1" t="s">
        <v>46</v>
      </c>
      <c r="C45" s="17"/>
      <c r="D45" s="1" t="s">
        <v>12</v>
      </c>
      <c r="F45" s="17"/>
      <c r="G45" s="1" t="s">
        <v>17</v>
      </c>
      <c r="H45" s="17"/>
      <c r="I45" s="1" t="s">
        <v>13</v>
      </c>
      <c r="J45" s="1">
        <f t="shared" si="1"/>
        <v>0</v>
      </c>
      <c r="K45" s="33" t="s">
        <v>14</v>
      </c>
    </row>
    <row r="46" spans="1:11" ht="18" customHeight="1" x14ac:dyDescent="0.15">
      <c r="A46" s="32" t="s">
        <v>10</v>
      </c>
      <c r="B46" s="1" t="s">
        <v>46</v>
      </c>
      <c r="C46" s="17"/>
      <c r="D46" s="1" t="s">
        <v>12</v>
      </c>
      <c r="F46" s="17"/>
      <c r="G46" s="1" t="s">
        <v>17</v>
      </c>
      <c r="H46" s="17"/>
      <c r="I46" s="1" t="s">
        <v>13</v>
      </c>
      <c r="J46" s="1">
        <f t="shared" si="1"/>
        <v>0</v>
      </c>
      <c r="K46" s="33" t="s">
        <v>14</v>
      </c>
    </row>
    <row r="47" spans="1:11" ht="18" customHeight="1" x14ac:dyDescent="0.15">
      <c r="A47" s="32" t="s">
        <v>10</v>
      </c>
      <c r="B47" s="1" t="s">
        <v>46</v>
      </c>
      <c r="C47" s="17"/>
      <c r="D47" s="1" t="s">
        <v>12</v>
      </c>
      <c r="F47" s="17"/>
      <c r="G47" s="1" t="s">
        <v>17</v>
      </c>
      <c r="H47" s="17"/>
      <c r="I47" s="1" t="s">
        <v>13</v>
      </c>
      <c r="J47" s="1">
        <f t="shared" si="1"/>
        <v>0</v>
      </c>
      <c r="K47" s="33" t="s">
        <v>14</v>
      </c>
    </row>
    <row r="48" spans="1:11" ht="18" customHeight="1" x14ac:dyDescent="0.15">
      <c r="A48" s="32" t="s">
        <v>10</v>
      </c>
      <c r="B48" s="1" t="s">
        <v>46</v>
      </c>
      <c r="C48" s="17"/>
      <c r="D48" s="1" t="s">
        <v>12</v>
      </c>
      <c r="F48" s="17"/>
      <c r="G48" s="1" t="s">
        <v>17</v>
      </c>
      <c r="H48" s="17"/>
      <c r="I48" s="1" t="s">
        <v>13</v>
      </c>
      <c r="J48" s="1">
        <f t="shared" si="1"/>
        <v>0</v>
      </c>
      <c r="K48" s="33" t="s">
        <v>14</v>
      </c>
    </row>
    <row r="49" spans="1:11" ht="18" customHeight="1" thickBot="1" x14ac:dyDescent="0.2">
      <c r="A49" s="32"/>
      <c r="F49" s="37" t="s">
        <v>54</v>
      </c>
      <c r="H49" s="37" t="s">
        <v>15</v>
      </c>
      <c r="J49" s="1">
        <f>(J37+J39+J40+J41+J42+J43+J44+J45+J46+J47+J48)/2</f>
        <v>108000</v>
      </c>
      <c r="K49" s="33" t="s">
        <v>18</v>
      </c>
    </row>
    <row r="50" spans="1:11" ht="18" customHeight="1" thickBot="1" x14ac:dyDescent="0.2">
      <c r="A50" s="133" t="s">
        <v>23</v>
      </c>
      <c r="B50" s="134"/>
      <c r="C50" s="134"/>
      <c r="D50" s="134"/>
      <c r="E50" s="134"/>
      <c r="F50" s="134"/>
      <c r="G50" s="65"/>
      <c r="H50" s="65"/>
      <c r="I50" s="43"/>
      <c r="J50" s="43"/>
      <c r="K50" s="44"/>
    </row>
    <row r="51" spans="1:11" ht="19.5" customHeight="1" thickBot="1" x14ac:dyDescent="0.2">
      <c r="A51" s="42" t="s">
        <v>10</v>
      </c>
      <c r="B51" s="43" t="s">
        <v>11</v>
      </c>
      <c r="C51" s="131">
        <v>0</v>
      </c>
      <c r="D51" s="131"/>
      <c r="E51" s="43" t="s">
        <v>12</v>
      </c>
      <c r="F51" s="43"/>
      <c r="G51" s="64"/>
      <c r="H51" s="43" t="s">
        <v>13</v>
      </c>
      <c r="I51" s="43"/>
      <c r="J51" s="43">
        <f>C51*G51</f>
        <v>0</v>
      </c>
      <c r="K51" s="44" t="s">
        <v>24</v>
      </c>
    </row>
    <row r="52" spans="1:11" ht="6" customHeight="1" thickBot="1" x14ac:dyDescent="0.2"/>
    <row r="53" spans="1:11" ht="7.5" customHeight="1" thickTop="1" x14ac:dyDescent="0.15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7"/>
    </row>
    <row r="54" spans="1:11" x14ac:dyDescent="0.15">
      <c r="A54" s="48" t="s">
        <v>51</v>
      </c>
      <c r="D54" s="49" t="s">
        <v>25</v>
      </c>
      <c r="E54" s="49"/>
      <c r="H54" s="37" t="s">
        <v>15</v>
      </c>
      <c r="J54" s="1">
        <f>J34+J49+J51</f>
        <v>694700</v>
      </c>
      <c r="K54" s="50" t="s">
        <v>14</v>
      </c>
    </row>
    <row r="55" spans="1:11" ht="6" customHeight="1" thickBot="1" x14ac:dyDescent="0.2">
      <c r="A55" s="51"/>
      <c r="B55" s="52"/>
      <c r="C55" s="52"/>
      <c r="D55" s="52"/>
      <c r="E55" s="52"/>
      <c r="F55" s="52"/>
      <c r="G55" s="52"/>
      <c r="H55" s="52"/>
      <c r="I55" s="52"/>
      <c r="J55" s="52"/>
      <c r="K55" s="53"/>
    </row>
    <row r="56" spans="1:11" ht="6" customHeight="1" thickTop="1" thickBot="1" x14ac:dyDescent="0.2"/>
    <row r="57" spans="1:11" x14ac:dyDescent="0.15">
      <c r="A57" s="54" t="s">
        <v>52</v>
      </c>
      <c r="B57" s="55"/>
      <c r="C57" s="55"/>
      <c r="D57" s="55"/>
      <c r="E57" s="55"/>
      <c r="F57" s="56"/>
      <c r="H57" s="66"/>
    </row>
    <row r="58" spans="1:11" ht="29.25" customHeight="1" x14ac:dyDescent="0.15">
      <c r="A58" s="57"/>
      <c r="B58" s="137">
        <f>J54</f>
        <v>694700</v>
      </c>
      <c r="C58" s="137"/>
      <c r="D58" s="137"/>
      <c r="E58" s="58" t="s">
        <v>40</v>
      </c>
      <c r="F58" s="59"/>
      <c r="J58" s="67"/>
    </row>
    <row r="59" spans="1:11" ht="6" customHeight="1" thickBot="1" x14ac:dyDescent="0.2">
      <c r="A59" s="60"/>
      <c r="B59" s="61"/>
      <c r="C59" s="61"/>
      <c r="D59" s="61"/>
      <c r="E59" s="61"/>
      <c r="F59" s="62"/>
    </row>
    <row r="60" spans="1:11" ht="12" customHeight="1" thickBot="1" x14ac:dyDescent="0.2"/>
    <row r="61" spans="1:11" ht="11.25" customHeight="1" thickTop="1" x14ac:dyDescent="0.15">
      <c r="D61" s="45"/>
      <c r="E61" s="46"/>
      <c r="F61" s="46"/>
      <c r="G61" s="46"/>
      <c r="H61" s="46"/>
      <c r="I61" s="46"/>
      <c r="J61" s="47"/>
    </row>
    <row r="62" spans="1:11" ht="18" customHeight="1" x14ac:dyDescent="0.15">
      <c r="D62" s="119" t="s">
        <v>39</v>
      </c>
      <c r="E62" s="120"/>
      <c r="F62" s="120"/>
      <c r="G62" s="120"/>
      <c r="H62" s="120"/>
      <c r="I62" s="120"/>
      <c r="J62" s="121"/>
    </row>
    <row r="63" spans="1:11" ht="6.75" customHeight="1" thickBot="1" x14ac:dyDescent="0.2">
      <c r="D63" s="51"/>
      <c r="E63" s="52"/>
      <c r="F63" s="52"/>
      <c r="G63" s="52"/>
      <c r="H63" s="52"/>
      <c r="I63" s="52"/>
      <c r="J63" s="53"/>
    </row>
    <row r="64" spans="1:11" ht="15.75" thickTop="1" x14ac:dyDescent="0.15"/>
  </sheetData>
  <mergeCells count="14">
    <mergeCell ref="A1:D1"/>
    <mergeCell ref="A2:K2"/>
    <mergeCell ref="A9:K9"/>
    <mergeCell ref="A10:K10"/>
    <mergeCell ref="A12:K12"/>
    <mergeCell ref="C15:J15"/>
    <mergeCell ref="B58:D58"/>
    <mergeCell ref="D62:J62"/>
    <mergeCell ref="A22:F22"/>
    <mergeCell ref="A23:J23"/>
    <mergeCell ref="A35:F35"/>
    <mergeCell ref="A36:F36"/>
    <mergeCell ref="A50:F50"/>
    <mergeCell ref="C51:D51"/>
  </mergeCells>
  <phoneticPr fontId="2"/>
  <conditionalFormatting sqref="C26:C33 G26:G33 C39:C48 F39:F48 H39:H48 C51:D51 G51">
    <cfRule type="cellIs" dxfId="1" priority="1" operator="notEqual">
      <formula>""</formula>
    </cfRule>
  </conditionalFormatting>
  <conditionalFormatting sqref="G24">
    <cfRule type="cellIs" dxfId="0" priority="2" operator="notEqual">
      <formula>""</formula>
    </cfRule>
    <cfRule type="colorScale" priority="3">
      <colorScale>
        <cfvo type="min"/>
        <cfvo type="max"/>
        <color rgb="FFFF7128"/>
        <color rgb="FFFFEF9C"/>
      </colorScale>
    </cfRule>
  </conditionalFormatting>
  <dataValidations count="1">
    <dataValidation type="list" allowBlank="1" showInputMessage="1" showErrorMessage="1" sqref="C15" xr:uid="{2405D618-5747-4C98-8813-B1DD317C9F6D}">
      <formula1>$AA$3:$AA$17</formula1>
    </dataValidation>
  </dataValidations>
  <printOptions horizontalCentered="1" verticalCentered="1"/>
  <pageMargins left="0.59055118110236227" right="0.59055118110236227" top="0.19685039370078741" bottom="0.19685039370078741" header="0.51181102362204722" footer="0.51181102362204722"/>
  <pageSetup paperSize="9" scale="91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精算書</vt:lpstr>
      <vt:lpstr>見本 </vt:lpstr>
      <vt:lpstr>'見本 '!Print_Area</vt:lpstr>
      <vt:lpstr>精算書!Print_Area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2023-06-16T04:59:47Z</cp:lastPrinted>
  <dcterms:created xsi:type="dcterms:W3CDTF">2002-07-19T07:21:19Z</dcterms:created>
  <dcterms:modified xsi:type="dcterms:W3CDTF">2025-12-24T06:38:55Z</dcterms:modified>
</cp:coreProperties>
</file>